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G:\TAAKHERSCHIKKING\LEERWERKPLEKKEN\PROCEDURE CALL\DOCUMENTEN CALL\Begrotingsformats Excel\2027 Begrotingsformat vios en student PA\"/>
    </mc:Choice>
  </mc:AlternateContent>
  <xr:revisionPtr revIDLastSave="0" documentId="13_ncr:1_{801FD114-1828-43F7-BF2B-8690948C7B40}" xr6:coauthVersionLast="47" xr6:coauthVersionMax="47" xr10:uidLastSave="{00000000-0000-0000-0000-000000000000}"/>
  <bookViews>
    <workbookView xWindow="-120" yWindow="-120" windowWidth="29040" windowHeight="15840" xr2:uid="{00000000-000D-0000-FFFF-FFFF00000000}"/>
  </bookViews>
  <sheets>
    <sheet name="Begroting student P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2" i="1" l="1"/>
  <c r="B24" i="1"/>
  <c r="G24" i="1"/>
  <c r="F24" i="1"/>
  <c r="E24" i="1"/>
  <c r="D24" i="1"/>
  <c r="D25" i="1" s="1"/>
  <c r="C24" i="1"/>
  <c r="C25" i="1" s="1"/>
  <c r="B25" i="1" l="1"/>
  <c r="B26" i="1" s="1"/>
  <c r="B3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Maud van Vlerken</author>
    <author>Charlotte Dorren</author>
  </authors>
  <commentList>
    <comment ref="B6" authorId="0" shapeId="0" xr:uid="{39B5DCA5-3542-466D-8196-EB2EF2F3047C}">
      <text>
        <r>
          <rPr>
            <b/>
            <sz val="9"/>
            <color indexed="81"/>
            <rFont val="Tahoma"/>
            <family val="2"/>
          </rPr>
          <t>KOH:</t>
        </r>
        <r>
          <rPr>
            <sz val="9"/>
            <color indexed="81"/>
            <rFont val="Tahoma"/>
            <family val="2"/>
          </rPr>
          <t xml:space="preserve">
Mediaan van brutosalaris Vios en student PA is schaal 8 trede 18, op basis van  32 uur per week. Inclusief werkgeverslasten (= brutosalaris x 1,4) ¹</t>
        </r>
      </text>
    </comment>
    <comment ref="E6" authorId="0" shapeId="0" xr:uid="{F0EEFB00-BDFC-4CA8-A02E-15C4786A3535}">
      <text>
        <r>
          <rPr>
            <b/>
            <sz val="10"/>
            <color theme="1"/>
            <rFont val="Calibri"/>
            <family val="2"/>
            <scheme val="minor"/>
          </rPr>
          <t>KOH:</t>
        </r>
        <r>
          <rPr>
            <sz val="10"/>
            <color theme="1"/>
            <rFont val="Calibri"/>
            <family val="2"/>
            <scheme val="minor"/>
          </rPr>
          <t xml:space="preserve">
Dit is een vaste tegemoetkoming in loonkosten die de praktijk ontvangt vanuit het ministerie van OCW via de hogeschool</t>
        </r>
        <r>
          <rPr>
            <sz val="11"/>
            <color theme="1"/>
            <rFont val="Calibri"/>
            <family val="2"/>
            <scheme val="minor"/>
          </rPr>
          <t xml:space="preserve">
</t>
        </r>
      </text>
    </comment>
    <comment ref="B7" authorId="0" shapeId="0" xr:uid="{1D2B1793-5D09-4042-9661-26E4173CA2A7}">
      <text>
        <r>
          <rPr>
            <b/>
            <sz val="10"/>
            <color theme="1"/>
            <rFont val="Calibri"/>
            <family val="2"/>
            <scheme val="minor"/>
          </rPr>
          <t>KOH:</t>
        </r>
        <r>
          <rPr>
            <sz val="10"/>
            <color theme="1"/>
            <rFont val="Calibri"/>
            <family val="2"/>
            <scheme val="minor"/>
          </rPr>
          <t xml:space="preserve">
Berekening baseren op reisafstand; 3 dagen per week, 46 werkweken en €0,25 per km. ²</t>
        </r>
      </text>
    </comment>
    <comment ref="B10" authorId="0" shapeId="0" xr:uid="{00CC6D25-14CD-4ADC-8CD2-50FCD48B6C18}">
      <text>
        <r>
          <rPr>
            <b/>
            <sz val="10"/>
            <color theme="1"/>
            <rFont val="Calibri"/>
            <family val="2"/>
            <scheme val="minor"/>
          </rPr>
          <t xml:space="preserve">KOH:
</t>
        </r>
        <r>
          <rPr>
            <sz val="10"/>
            <color theme="1"/>
            <rFont val="Calibri"/>
            <family val="2"/>
            <scheme val="minor"/>
          </rPr>
          <t xml:space="preserve">Berekening baseren op minimaal 4 uur begeleiding per week, uurtarief €90,-, 28 weken per jaar (aanwezig in de praktijk minus stagedagen). ³ ⁴
</t>
        </r>
        <r>
          <rPr>
            <i/>
            <sz val="10"/>
            <color theme="1"/>
            <rFont val="Calibri"/>
            <family val="2"/>
            <scheme val="minor"/>
          </rPr>
          <t xml:space="preserve">
(4 uur begeleiding is inclusief terugkomdagen en train-de-trainer bijeenkomsten)
</t>
        </r>
        <r>
          <rPr>
            <b/>
            <sz val="10"/>
            <color theme="1"/>
            <rFont val="Calibri"/>
            <family val="2"/>
            <scheme val="minor"/>
          </rPr>
          <t xml:space="preserve">
</t>
        </r>
      </text>
    </comment>
    <comment ref="C10" authorId="0" shapeId="0" xr:uid="{D259418D-8070-4FD0-8D51-0367611D09B8}">
      <text>
        <r>
          <rPr>
            <b/>
            <sz val="10"/>
            <color theme="1"/>
            <rFont val="Calibri"/>
            <family val="2"/>
            <scheme val="minor"/>
          </rPr>
          <t>KOH:</t>
        </r>
        <r>
          <rPr>
            <sz val="10"/>
            <color theme="1"/>
            <rFont val="Calibri"/>
            <family val="2"/>
            <scheme val="minor"/>
          </rPr>
          <t xml:space="preserve">
Berekening baseren op minimaal 3 uur begeleiding per week, uurtarief €90,-, 28 weken per jaar (aanwezig in de praktijk minus stagedagen). ³ ⁴
</t>
        </r>
        <r>
          <rPr>
            <i/>
            <sz val="10"/>
            <color theme="1"/>
            <rFont val="Calibri"/>
            <family val="2"/>
            <scheme val="minor"/>
          </rPr>
          <t xml:space="preserve">(3 uur begeleiding is inclusief terugkomdagen en train-de-trainer bijeenkomsten)
</t>
        </r>
        <r>
          <rPr>
            <sz val="11"/>
            <color theme="1"/>
            <rFont val="Calibri"/>
            <family val="2"/>
            <scheme val="minor"/>
          </rPr>
          <t xml:space="preserve">
</t>
        </r>
      </text>
    </comment>
    <comment ref="D10" authorId="0" shapeId="0" xr:uid="{5212F517-BD93-4D4F-88EA-F207289F3729}">
      <text>
        <r>
          <rPr>
            <b/>
            <sz val="10"/>
            <color theme="1"/>
            <rFont val="Calibri"/>
            <family val="2"/>
            <scheme val="minor"/>
          </rPr>
          <t>KOH:</t>
        </r>
        <r>
          <rPr>
            <sz val="10"/>
            <color theme="1"/>
            <rFont val="Calibri"/>
            <family val="2"/>
            <scheme val="minor"/>
          </rPr>
          <t xml:space="preserve">
Berekening is gebaseerd op 2 uur begeleiding per week, uurtarief €90,-, 23 weken voor een half jaar.³ ⁴ 
</t>
        </r>
        <r>
          <rPr>
            <i/>
            <sz val="10"/>
            <color theme="1"/>
            <rFont val="Calibri"/>
            <family val="2"/>
            <scheme val="minor"/>
          </rPr>
          <t xml:space="preserve">(2 uur begeleiding is inclusief terugkomdagen en train-de-trainer bijeenkomsten)
</t>
        </r>
        <r>
          <rPr>
            <sz val="10"/>
            <color theme="1"/>
            <rFont val="Calibri"/>
            <family val="2"/>
            <scheme val="minor"/>
          </rPr>
          <t xml:space="preserve">
</t>
        </r>
      </text>
    </comment>
    <comment ref="B11" authorId="1" shapeId="0" xr:uid="{28184667-0E1D-4A56-A8CD-1702A1194006}">
      <text>
        <r>
          <rPr>
            <b/>
            <sz val="10"/>
            <color theme="1"/>
            <rFont val="Calibri"/>
            <family val="2"/>
            <scheme val="minor"/>
          </rPr>
          <t>KOH:</t>
        </r>
        <r>
          <rPr>
            <b/>
            <sz val="11"/>
            <color theme="1"/>
            <rFont val="Calibri"/>
            <family val="2"/>
            <scheme val="minor"/>
          </rPr>
          <t xml:space="preserve">
</t>
        </r>
        <r>
          <rPr>
            <sz val="10"/>
            <color theme="1"/>
            <rFont val="Calibri"/>
            <family val="2"/>
            <scheme val="minor"/>
          </rPr>
          <t xml:space="preserve">Gemiddeld is de vierkante meterprijs in Nederland € 17,62 per maand en een  gemiddelde spreekkamer ruimte is 16,5 m². ⁵ ⁶
</t>
        </r>
      </text>
    </comment>
    <comment ref="B12" authorId="1" shapeId="0" xr:uid="{012CEB70-C769-4E78-AD3B-C880302D8F3E}">
      <text>
        <r>
          <rPr>
            <b/>
            <sz val="10"/>
            <color theme="1"/>
            <rFont val="Calibri"/>
            <family val="2"/>
            <scheme val="minor"/>
          </rPr>
          <t>KOH:</t>
        </r>
        <r>
          <rPr>
            <sz val="10"/>
            <color theme="1"/>
            <rFont val="Calibri"/>
            <family val="2"/>
            <scheme val="minor"/>
          </rPr>
          <t xml:space="preserve">
Berekening baseren op 40 studiedagen per jaar, met 0,25ct/km en de retour reisafstand van woning naar Hogeschool</t>
        </r>
      </text>
    </comment>
    <comment ref="D15" authorId="1" shapeId="0" xr:uid="{67103CE5-E8E7-4FC7-AEB5-7F6B3AEB4A15}">
      <text>
        <r>
          <rPr>
            <b/>
            <sz val="10"/>
            <color theme="1"/>
            <rFont val="Calibri"/>
            <family val="2"/>
            <scheme val="minor"/>
          </rPr>
          <t>KOH:</t>
        </r>
        <r>
          <rPr>
            <sz val="10"/>
            <color theme="1"/>
            <rFont val="Calibri"/>
            <family val="2"/>
            <scheme val="minor"/>
          </rPr>
          <t xml:space="preserve">
Let op! Het collegegeld voor het 3e studiejaar wordt voor een geheel jaar betaald. Na diplomering ontvangt de student na opvraag bij hogeschool het laatste half jaar retour. Bij studievertraging geldt dit niet.
</t>
        </r>
        <r>
          <rPr>
            <i/>
            <sz val="8"/>
            <color theme="1"/>
            <rFont val="Calibri"/>
            <family val="2"/>
            <scheme val="minor"/>
          </rPr>
          <t>* Bron 7</t>
        </r>
      </text>
    </comment>
    <comment ref="E22" authorId="1" shapeId="0" xr:uid="{1E347219-3542-4F0E-9B65-E5F9EF75D01A}">
      <text>
        <r>
          <rPr>
            <b/>
            <sz val="10"/>
            <color theme="1"/>
            <rFont val="Calibri"/>
            <family val="2"/>
            <scheme val="minor"/>
          </rPr>
          <t>KOH:</t>
        </r>
        <r>
          <rPr>
            <sz val="10"/>
            <color theme="1"/>
            <rFont val="Calibri"/>
            <family val="2"/>
            <scheme val="minor"/>
          </rPr>
          <t xml:space="preserve">
Als basis kunnen gemiddelde consultaantallen per jaar minus stagedagen in jaar 1 gebruikt worden. 
Jaar 1: 10 consulten (5-20 min.) en 3 korte consulten (&lt; 5 min). 
Een student heeft praktijk en studiedagen. Dit verschilt per hogeschool. 
Bijvoorbeeld op de HAN geldt: 85,5 praktijkdagen in jaar 1 en 52,5 studiedagen. 
Check voor de precieze verhouding informatie van de hogeschool.
</t>
        </r>
        <r>
          <rPr>
            <i/>
            <sz val="9"/>
            <color theme="1"/>
            <rFont val="Calibri"/>
            <family val="2"/>
            <scheme val="minor"/>
          </rPr>
          <t>Consultaantallen zijn een behouden optelsom afkomstig uit praktijkgericht onderzoek project versterking opleiding (2026)</t>
        </r>
      </text>
    </comment>
    <comment ref="F22" authorId="0" shapeId="0" xr:uid="{A37D76A8-1B86-47F6-BD5F-67CF8A3918E6}">
      <text>
        <r>
          <rPr>
            <b/>
            <sz val="9"/>
            <color indexed="81"/>
            <rFont val="Tahoma"/>
            <family val="2"/>
          </rPr>
          <t xml:space="preserve">KOH:
</t>
        </r>
        <r>
          <rPr>
            <sz val="10"/>
            <color indexed="81"/>
            <rFont val="Calibri"/>
            <family val="2"/>
            <scheme val="minor"/>
          </rPr>
          <t xml:space="preserve">Als basis kunnen gemiddelde consultaantallen per jaar minus stagedagen in jaar 2 gebruikt worden. 
Jaar 2: 15 consulten (5-20 min.) en 4 korte consulten (&lt; 5 min). 
Student PA heeft (volgens HAN) 85,5 praktijkdagen in jaar 2 en 52,2 stagedagen. 
</t>
        </r>
        <r>
          <rPr>
            <i/>
            <sz val="10"/>
            <color indexed="81"/>
            <rFont val="Calibri"/>
            <family val="2"/>
            <scheme val="minor"/>
          </rPr>
          <t>Consultaantallen zijn een behouden optelsom afkomstig uit praktijkgericht onderzoek project versterking opleiding (2026)</t>
        </r>
      </text>
    </comment>
    <comment ref="G22" authorId="0" shapeId="0" xr:uid="{401AE673-1237-4E2F-90CD-1C523FED83B1}">
      <text>
        <r>
          <rPr>
            <b/>
            <sz val="10"/>
            <color indexed="81"/>
            <rFont val="Calibri"/>
            <family val="2"/>
            <scheme val="minor"/>
          </rPr>
          <t xml:space="preserve">KOH:
</t>
        </r>
        <r>
          <rPr>
            <sz val="10"/>
            <color indexed="81"/>
            <rFont val="Calibri"/>
            <family val="2"/>
            <scheme val="minor"/>
          </rPr>
          <t xml:space="preserve">Als basis kunnen gemiddelde consultaantallen per jaar minus stagedagen in jaar 3 gebruikt worden. 
Jaar 3: 16 consulten (5-20 min.) en 5 korte consulten (&lt; 5 min). 
Student PA is (volgens HAN) 69 dagen in jaar 3 (=½ jaar) aanwezig op praktijk.
</t>
        </r>
        <r>
          <rPr>
            <i/>
            <sz val="9"/>
            <color indexed="81"/>
            <rFont val="Calibri"/>
            <family val="2"/>
            <scheme val="minor"/>
          </rPr>
          <t xml:space="preserve">
Consultaantallen zijn een behouden optelsom afkomstig uit praktijkgericht onderzoek project versterking opleiding (2026)</t>
        </r>
        <r>
          <rPr>
            <sz val="10"/>
            <color indexed="81"/>
            <rFont val="Calibri"/>
            <family val="2"/>
            <scheme val="minor"/>
          </rPr>
          <t xml:space="preserve">
</t>
        </r>
      </text>
    </comment>
  </commentList>
</comments>
</file>

<file path=xl/sharedStrings.xml><?xml version="1.0" encoding="utf-8"?>
<sst xmlns="http://schemas.openxmlformats.org/spreadsheetml/2006/main" count="149" uniqueCount="60">
  <si>
    <t> </t>
  </si>
  <si>
    <t>Kosten</t>
  </si>
  <si>
    <t>Jaar 1</t>
  </si>
  <si>
    <t>Jaar 2</t>
  </si>
  <si>
    <t>Loonkosten</t>
  </si>
  <si>
    <t>Brutosalaris incl. werkgeverslasten</t>
  </si>
  <si>
    <t>Kosten woon/werkverkeer</t>
  </si>
  <si>
    <t>Opleiding in de praktijk</t>
  </si>
  <si>
    <t>Uren ha-opleider, inclusief terugkom-
dagen; Opleiders of stagevergoeding</t>
  </si>
  <si>
    <t>Spreekkamer / werkruimte</t>
  </si>
  <si>
    <t>Reiskosten naar opleidingsinstituut</t>
  </si>
  <si>
    <t>…</t>
  </si>
  <si>
    <t>Hogeschool MPA</t>
  </si>
  <si>
    <t>Collegegeld</t>
  </si>
  <si>
    <t> 1.347</t>
  </si>
  <si>
    <t>Organisatie / Overhead</t>
  </si>
  <si>
    <t>P&amp;O, salaris- en financiële administratie, anders</t>
  </si>
  <si>
    <t>Productie student PA</t>
  </si>
  <si>
    <t xml:space="preserve">Consulten, visites, verrichtingen </t>
  </si>
  <si>
    <t>TOTAAL / JAAR</t>
  </si>
  <si>
    <t>Saldo / jaar</t>
  </si>
  <si>
    <t>Saldo TOTAAL</t>
  </si>
  <si>
    <t>Eigen bijdrage HA-organisatie</t>
  </si>
  <si>
    <t xml:space="preserve"> </t>
  </si>
  <si>
    <t>Stimuleringssubsidie vanuit project:
 'Versterking opleiding VS en PA huisartsenzorg"</t>
  </si>
  <si>
    <t>Bijdrage derden</t>
  </si>
  <si>
    <t>TOTAAL EXTRA BIJDRAGEN</t>
  </si>
  <si>
    <t xml:space="preserve">TOTAAL </t>
  </si>
  <si>
    <t>Gevraagde bijdrage per student PA</t>
  </si>
  <si>
    <t xml:space="preserve">Aantal student PA </t>
  </si>
  <si>
    <t>Jaar 3 
(= ½  jaar)</t>
  </si>
  <si>
    <t>Jaar 3
(= ½  jaar)</t>
  </si>
  <si>
    <t>Studiemateriaal (boeken, instrumentarium,
etc)</t>
  </si>
  <si>
    <t>Begroting student PA</t>
  </si>
  <si>
    <t>Duur opleidingstraject = 30 maanden = 2,5 jaar</t>
  </si>
  <si>
    <t xml:space="preserve">Opbrengsten </t>
  </si>
  <si>
    <t>Toelichting</t>
  </si>
  <si>
    <t xml:space="preserve">FINANCIËLE IMPULS: </t>
  </si>
  <si>
    <t>Er zijn initiatieven bekend met financiering vanuit zorgverzekeraars (waaronder MTVP) en achterstandsfonds</t>
  </si>
  <si>
    <t>Geraadpleegde bronnen</t>
  </si>
  <si>
    <r>
      <t xml:space="preserve">Begrotingsformat Physician Assistant in opleiding
</t>
    </r>
    <r>
      <rPr>
        <i/>
        <sz val="11"/>
        <color rgb="FF000000"/>
        <rFont val="Calibri"/>
        <family val="2"/>
      </rPr>
      <t>Inzetcalculator voor het opleiden van een PA</t>
    </r>
  </si>
  <si>
    <t>1. LHV, InEen, NVDA, FNV Zorg &amp; Welzijn, CNV Zorg &amp; Welzijn, &amp; NVvPO. (2025). Cao Huisartsenzorg 1 juli 2025 tot en met 30 juni 2027. https://www.lhv.nl/product/cao-huisartsenzorg/</t>
  </si>
  <si>
    <t>2. CBS. (2025). Werknemersbanen en reisafstand; woon- en werkregio [Dataset]. CBS StatLine. https://opendata.cbs.nl/statline/#/CBS/nl/dataset/85481NED/table</t>
  </si>
  <si>
    <t>3. Stichting KOH. (2026). Stimuleringssubsidie 2026. https://stichtingkoh.nl/taakherschikking/stimuleringssubsidie-2026/stimuleringssubsidie-2026</t>
  </si>
  <si>
    <t>4. LHV. (z.d.). LHV-rekenhulp waarneemtarief. https://www.lhv.nl/product/lhv-rekenhulp-waarneemtarief/</t>
  </si>
  <si>
    <t>5. Van Roosmalen, M., &amp; Van Doremalen, J. (2004). Indicatoren voor praktijkvoering. In J. C. Braspenning, F. G. Schellevis, &amp; R. P. T. M. Grol (Red.), Tweede Nationale Studie naar ziekten en verrichtingen in de huisartspraktijk: Kwaliteit huisartsenzorg belicht. NIVEL/WOK. https://www.nivel.nl/sites/default/files/bestanden/ns2_r4_h15.pdf</t>
  </si>
  <si>
    <t>6. Van Schaaijk, A., Vis, E., Flinterman, L., &amp; Batenburg, R. (2024). Helft huisartsenpraktijken kampt met een gebrek aan praktijkruimte (uit de Nivel Huisartsenpraktijkenenquête 2023). Nivel. https://www.nivel.nl/nl/nieuws/helft-huisartsenpraktijken-kampt-met-een-gebrek-aan-praktijkruimte-uit-de-nivel</t>
  </si>
  <si>
    <t>7. Rijksoverheid. (2026). Wat is de hoogte van het collegegeld op de hogeschool of de universiteit? https://www.rijksoverheid.nl/vraag-en-antwoord/hoger-onderwijs/hoogte-van-het-collegegeld-hogeschool-universiteit</t>
  </si>
  <si>
    <t>KOSTEN: In de notities wordt genoemd welke factoren belangrijk zijn voor kosten 
OPBRENGSTEN: Dit is een richtbedrag en verschilt per hogeschool</t>
  </si>
  <si>
    <t>KOSTEN: Zie notitie voor gemiddelde getallen</t>
  </si>
  <si>
    <t>KOSTEN: wettelijk collegegeld 2026/2027 ⁷
Zie notitie bij jaar 3 voor extra aandachtspunt</t>
  </si>
  <si>
    <t xml:space="preserve">KOSTEN: Bekijk notitie voor parameters. </t>
  </si>
  <si>
    <t xml:space="preserve">KOSTEN: Dit is een gemiddelde.Hogescholen variëren in studiemateriaalkosten. </t>
  </si>
  <si>
    <t>KOSTEN: Dit is een richtbedrag n.a.v . richtlijnen NzA en LHV</t>
  </si>
  <si>
    <t>Een eigen bijdrage is essentieel omdat de praktijk investeert in de toekomst</t>
  </si>
  <si>
    <t>Let op: reken bij jaar 3 overal met een half jaar!</t>
  </si>
  <si>
    <t xml:space="preserve">OPBRENGSTEN: Zie de notities voor indicaties voor een berekening per jaar </t>
  </si>
  <si>
    <t>De mediaan van het uitgegeven subsidiebedrag per student PA is € 27.000,- t/m cohort 2026. Voor 2027 is het bedrag nog niet bekend</t>
  </si>
  <si>
    <t>KOSTEN: Zie notitie hoe dit bedrag berekend kan worden</t>
  </si>
  <si>
    <r>
      <t xml:space="preserve">KOSTEN: Bekijk in de notitie (zie </t>
    </r>
    <r>
      <rPr>
        <sz val="10"/>
        <color rgb="FFFF0000"/>
        <rFont val="Calibri"/>
        <family val="2"/>
      </rPr>
      <t>rood</t>
    </r>
    <r>
      <rPr>
        <sz val="10"/>
        <color rgb="FF000000"/>
        <rFont val="Calibri"/>
        <family val="2"/>
      </rPr>
      <t xml:space="preserve"> hoekje) hoe het bedrag voor salariskosten berekend kan worden 
OPBRENGSTEN: Zie notitie (bij </t>
    </r>
    <r>
      <rPr>
        <sz val="10"/>
        <color rgb="FFFF0000"/>
        <rFont val="Calibri"/>
        <family val="2"/>
      </rPr>
      <t>rood</t>
    </r>
    <r>
      <rPr>
        <sz val="10"/>
        <color rgb="FF000000"/>
        <rFont val="Calibri"/>
        <family val="2"/>
      </rPr>
      <t xml:space="preserve"> hoekje) voor herkomst bedrag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</si>
</sst>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0"/>
      <name val="Calibri"/>
      <family val="2"/>
      <scheme val="minor"/>
    </font>
    <font>
      <b/>
      <sz val="11"/>
      <color rgb="FF000000"/>
      <name val="Calibri"/>
      <family val="2"/>
    </font>
    <font>
      <sz val="11"/>
      <color rgb="FF000000"/>
      <name val="Calibri"/>
      <family val="2"/>
    </font>
    <font>
      <sz val="10"/>
      <color rgb="FF000000"/>
      <name val="Calibri"/>
      <family val="2"/>
    </font>
    <font>
      <sz val="11"/>
      <color rgb="FF000000"/>
      <name val="Calibri"/>
      <family val="2"/>
    </font>
    <font>
      <sz val="10"/>
      <color theme="1"/>
      <name val="Calibri"/>
      <family val="2"/>
      <scheme val="minor"/>
    </font>
    <font>
      <b/>
      <sz val="10"/>
      <color theme="1"/>
      <name val="Calibri"/>
      <family val="2"/>
      <scheme val="minor"/>
    </font>
    <font>
      <i/>
      <sz val="10"/>
      <color theme="1"/>
      <name val="Calibri"/>
      <family val="2"/>
      <scheme val="minor"/>
    </font>
    <font>
      <b/>
      <sz val="11"/>
      <color theme="1"/>
      <name val="Calibri"/>
      <family val="2"/>
      <scheme val="minor"/>
    </font>
    <font>
      <sz val="9"/>
      <color indexed="81"/>
      <name val="Tahoma"/>
      <family val="2"/>
    </font>
    <font>
      <b/>
      <sz val="9"/>
      <color indexed="81"/>
      <name val="Tahoma"/>
      <family val="2"/>
    </font>
    <font>
      <sz val="10"/>
      <color indexed="81"/>
      <name val="Calibri"/>
      <family val="2"/>
      <scheme val="minor"/>
    </font>
    <font>
      <b/>
      <sz val="10"/>
      <color indexed="81"/>
      <name val="Calibri"/>
      <family val="2"/>
      <scheme val="minor"/>
    </font>
    <font>
      <i/>
      <sz val="10"/>
      <color indexed="81"/>
      <name val="Calibri"/>
      <family val="2"/>
      <scheme val="minor"/>
    </font>
    <font>
      <i/>
      <sz val="9"/>
      <color indexed="81"/>
      <name val="Calibri"/>
      <family val="2"/>
      <scheme val="minor"/>
    </font>
    <font>
      <i/>
      <sz val="9"/>
      <color theme="1"/>
      <name val="Calibri"/>
      <family val="2"/>
      <scheme val="minor"/>
    </font>
    <font>
      <sz val="11"/>
      <name val="Calibri"/>
      <family val="2"/>
    </font>
    <font>
      <i/>
      <sz val="8"/>
      <color theme="1"/>
      <name val="Calibri"/>
      <family val="2"/>
      <scheme val="minor"/>
    </font>
    <font>
      <i/>
      <sz val="11"/>
      <color rgb="FF000000"/>
      <name val="Calibri"/>
      <family val="2"/>
    </font>
    <font>
      <u/>
      <sz val="10"/>
      <name val="Calibri"/>
      <family val="2"/>
      <scheme val="minor"/>
    </font>
    <font>
      <i/>
      <sz val="10"/>
      <name val="Calibri"/>
      <family val="2"/>
    </font>
    <font>
      <i/>
      <sz val="10"/>
      <name val="Calibri"/>
      <family val="2"/>
      <scheme val="minor"/>
    </font>
    <font>
      <sz val="11"/>
      <color rgb="FFFF0000"/>
      <name val="Calibri"/>
      <family val="2"/>
      <scheme val="minor"/>
    </font>
    <font>
      <sz val="10"/>
      <color rgb="FFFF0000"/>
      <name val="Calibri"/>
      <family val="2"/>
    </font>
  </fonts>
  <fills count="9">
    <fill>
      <patternFill patternType="none"/>
    </fill>
    <fill>
      <patternFill patternType="gray125"/>
    </fill>
    <fill>
      <patternFill patternType="solid">
        <fgColor rgb="FFD9D9D9"/>
        <bgColor rgb="FF000000"/>
      </patternFill>
    </fill>
    <fill>
      <patternFill patternType="solid">
        <fgColor rgb="FF262626"/>
        <bgColor rgb="FF000000"/>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theme="1" tint="0.14999847407452621"/>
        <bgColor rgb="FF000000"/>
      </patternFill>
    </fill>
  </fills>
  <borders count="41">
    <border>
      <left/>
      <right/>
      <top/>
      <bottom/>
      <diagonal/>
    </border>
    <border>
      <left/>
      <right style="medium">
        <color indexed="64"/>
      </right>
      <top/>
      <bottom/>
      <diagonal/>
    </border>
    <border>
      <left/>
      <right style="medium">
        <color rgb="FF000000"/>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rgb="FF000000"/>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mediumDashed">
        <color indexed="64"/>
      </right>
      <top/>
      <bottom/>
      <diagonal/>
    </border>
    <border>
      <left/>
      <right style="mediumDashed">
        <color indexed="64"/>
      </right>
      <top style="medium">
        <color indexed="64"/>
      </top>
      <bottom style="thin">
        <color indexed="64"/>
      </bottom>
      <diagonal/>
    </border>
    <border>
      <left/>
      <right style="mediumDashed">
        <color indexed="64"/>
      </right>
      <top/>
      <bottom style="thin">
        <color indexed="64"/>
      </bottom>
      <diagonal/>
    </border>
    <border>
      <left/>
      <right style="mediumDashed">
        <color indexed="64"/>
      </right>
      <top/>
      <bottom style="medium">
        <color indexed="64"/>
      </bottom>
      <diagonal/>
    </border>
    <border>
      <left/>
      <right style="mediumDashed">
        <color indexed="64"/>
      </right>
      <top style="thin">
        <color indexed="64"/>
      </top>
      <bottom style="thin">
        <color indexed="64"/>
      </bottom>
      <diagonal/>
    </border>
    <border>
      <left/>
      <right style="mediumDashed">
        <color indexed="64"/>
      </right>
      <top style="medium">
        <color indexed="64"/>
      </top>
      <bottom/>
      <diagonal/>
    </border>
    <border>
      <left/>
      <right style="mediumDashed">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00">
    <xf numFmtId="0" fontId="0" fillId="0" borderId="0" xfId="0"/>
    <xf numFmtId="0" fontId="3" fillId="0" borderId="0" xfId="0" applyFont="1"/>
    <xf numFmtId="0" fontId="3" fillId="0" borderId="4" xfId="0" applyFont="1" applyBorder="1"/>
    <xf numFmtId="0" fontId="4" fillId="0" borderId="7" xfId="0" applyFont="1" applyBorder="1"/>
    <xf numFmtId="0" fontId="3" fillId="0" borderId="8" xfId="0" applyFont="1" applyBorder="1"/>
    <xf numFmtId="0" fontId="3" fillId="0" borderId="9" xfId="0" applyFont="1" applyBorder="1"/>
    <xf numFmtId="3" fontId="3" fillId="0" borderId="8" xfId="0" applyNumberFormat="1" applyFont="1" applyBorder="1"/>
    <xf numFmtId="3" fontId="3" fillId="0" borderId="9" xfId="0" applyNumberFormat="1" applyFont="1" applyBorder="1"/>
    <xf numFmtId="0" fontId="3" fillId="3" borderId="8" xfId="0" applyFont="1" applyFill="1" applyBorder="1"/>
    <xf numFmtId="0" fontId="3" fillId="0" borderId="10" xfId="0" applyFont="1" applyBorder="1"/>
    <xf numFmtId="0" fontId="3" fillId="0" borderId="11" xfId="0" applyFont="1" applyBorder="1"/>
    <xf numFmtId="0" fontId="3" fillId="0" borderId="12" xfId="0" applyFont="1" applyBorder="1"/>
    <xf numFmtId="0" fontId="4" fillId="0" borderId="7" xfId="0" applyFont="1" applyBorder="1" applyAlignment="1">
      <alignment wrapText="1"/>
    </xf>
    <xf numFmtId="3" fontId="3" fillId="0" borderId="11" xfId="0" applyNumberFormat="1" applyFont="1" applyBorder="1"/>
    <xf numFmtId="0" fontId="3" fillId="0" borderId="14" xfId="0" applyFont="1" applyBorder="1"/>
    <xf numFmtId="3" fontId="5" fillId="0" borderId="15" xfId="0" applyNumberFormat="1" applyFont="1" applyBorder="1"/>
    <xf numFmtId="0" fontId="3" fillId="0" borderId="8" xfId="0" applyFont="1" applyBorder="1" applyAlignment="1">
      <alignment horizontal="right"/>
    </xf>
    <xf numFmtId="3" fontId="3" fillId="0" borderId="8" xfId="0" applyNumberFormat="1" applyFont="1" applyBorder="1" applyAlignment="1">
      <alignment horizontal="right"/>
    </xf>
    <xf numFmtId="0" fontId="3" fillId="0" borderId="9" xfId="0" applyFont="1" applyBorder="1" applyAlignment="1">
      <alignment horizontal="right"/>
    </xf>
    <xf numFmtId="0" fontId="3" fillId="0" borderId="1" xfId="0" applyFont="1" applyBorder="1" applyAlignment="1">
      <alignment wrapText="1"/>
    </xf>
    <xf numFmtId="0" fontId="18" fillId="0" borderId="0" xfId="0" applyFont="1"/>
    <xf numFmtId="0" fontId="2" fillId="0" borderId="16" xfId="0" applyFont="1" applyBorder="1"/>
    <xf numFmtId="0" fontId="4" fillId="0" borderId="0" xfId="0" applyFont="1"/>
    <xf numFmtId="0" fontId="2" fillId="0" borderId="7" xfId="0" applyFont="1" applyBorder="1"/>
    <xf numFmtId="0" fontId="3" fillId="0" borderId="25" xfId="0" applyFont="1" applyBorder="1"/>
    <xf numFmtId="0" fontId="3" fillId="0" borderId="26" xfId="0" applyFont="1" applyBorder="1"/>
    <xf numFmtId="0" fontId="2" fillId="0" borderId="23" xfId="0" applyFont="1" applyBorder="1"/>
    <xf numFmtId="3" fontId="3" fillId="0" borderId="4" xfId="0" applyNumberFormat="1" applyFont="1" applyBorder="1"/>
    <xf numFmtId="3" fontId="3" fillId="0" borderId="1" xfId="0" applyNumberFormat="1" applyFont="1" applyBorder="1"/>
    <xf numFmtId="0" fontId="3" fillId="4" borderId="27" xfId="0" applyFont="1" applyFill="1" applyBorder="1"/>
    <xf numFmtId="0" fontId="20" fillId="0" borderId="0" xfId="1" applyFont="1" applyAlignment="1">
      <alignment horizontal="left" vertical="center" indent="1"/>
    </xf>
    <xf numFmtId="0" fontId="21" fillId="0" borderId="0" xfId="0" applyFont="1"/>
    <xf numFmtId="0" fontId="22" fillId="0" borderId="0" xfId="0" applyFont="1"/>
    <xf numFmtId="0" fontId="17" fillId="0" borderId="25" xfId="0" applyFont="1" applyBorder="1" applyAlignment="1">
      <alignment wrapText="1"/>
    </xf>
    <xf numFmtId="0" fontId="2" fillId="5" borderId="10" xfId="0" applyFont="1" applyFill="1" applyBorder="1"/>
    <xf numFmtId="0" fontId="2" fillId="4" borderId="16" xfId="0" applyFont="1" applyFill="1" applyBorder="1"/>
    <xf numFmtId="0" fontId="3" fillId="0" borderId="0" xfId="0" applyFont="1" applyAlignment="1">
      <alignment horizontal="right"/>
    </xf>
    <xf numFmtId="0" fontId="3" fillId="0" borderId="22" xfId="0" applyFont="1" applyBorder="1"/>
    <xf numFmtId="0" fontId="3" fillId="7" borderId="22" xfId="0" applyFont="1" applyFill="1" applyBorder="1"/>
    <xf numFmtId="0" fontId="4" fillId="0" borderId="22" xfId="0" applyFont="1" applyBorder="1" applyAlignment="1">
      <alignment vertical="top" wrapText="1"/>
    </xf>
    <xf numFmtId="0" fontId="4" fillId="0" borderId="22" xfId="0" applyFont="1" applyBorder="1" applyAlignment="1">
      <alignment wrapText="1"/>
    </xf>
    <xf numFmtId="0" fontId="4" fillId="0" borderId="22" xfId="0" applyFont="1" applyBorder="1"/>
    <xf numFmtId="0" fontId="3" fillId="0" borderId="34" xfId="0" applyFont="1" applyBorder="1" applyAlignment="1">
      <alignment wrapText="1"/>
    </xf>
    <xf numFmtId="0" fontId="2" fillId="2" borderId="35" xfId="0" applyFont="1" applyFill="1" applyBorder="1"/>
    <xf numFmtId="3" fontId="3" fillId="0" borderId="36" xfId="0" applyNumberFormat="1" applyFont="1" applyBorder="1"/>
    <xf numFmtId="0" fontId="3" fillId="3" borderId="36" xfId="0" applyFont="1" applyFill="1" applyBorder="1"/>
    <xf numFmtId="0" fontId="3" fillId="0" borderId="37" xfId="0" applyFont="1" applyBorder="1"/>
    <xf numFmtId="0" fontId="2" fillId="2" borderId="36" xfId="0" applyFont="1" applyFill="1" applyBorder="1"/>
    <xf numFmtId="0" fontId="2" fillId="2" borderId="39" xfId="0" applyFont="1" applyFill="1" applyBorder="1"/>
    <xf numFmtId="0" fontId="4" fillId="0" borderId="30" xfId="0" applyFont="1" applyBorder="1" applyAlignment="1">
      <alignment wrapText="1"/>
    </xf>
    <xf numFmtId="0" fontId="3" fillId="0" borderId="39" xfId="0" applyFont="1" applyBorder="1"/>
    <xf numFmtId="0" fontId="3" fillId="0" borderId="36" xfId="0" applyFont="1" applyBorder="1"/>
    <xf numFmtId="3" fontId="3" fillId="0" borderId="37" xfId="0" applyNumberFormat="1" applyFont="1" applyBorder="1"/>
    <xf numFmtId="0" fontId="3" fillId="0" borderId="34" xfId="0" applyFont="1" applyBorder="1"/>
    <xf numFmtId="0" fontId="2" fillId="7" borderId="20" xfId="0" applyFont="1" applyFill="1" applyBorder="1" applyAlignment="1">
      <alignment horizontal="center" vertical="center"/>
    </xf>
    <xf numFmtId="0" fontId="4" fillId="0" borderId="22" xfId="0" applyFont="1" applyBorder="1" applyAlignment="1">
      <alignment vertical="center" wrapText="1"/>
    </xf>
    <xf numFmtId="0" fontId="3" fillId="8" borderId="9" xfId="0" applyFont="1" applyFill="1" applyBorder="1"/>
    <xf numFmtId="0" fontId="23" fillId="0" borderId="0" xfId="0" applyFont="1"/>
    <xf numFmtId="0" fontId="3" fillId="0" borderId="16" xfId="0" applyFont="1" applyBorder="1" applyAlignment="1">
      <alignment horizontal="center"/>
    </xf>
    <xf numFmtId="0" fontId="3" fillId="0" borderId="31" xfId="0" applyFont="1" applyBorder="1" applyAlignment="1">
      <alignment horizontal="center"/>
    </xf>
    <xf numFmtId="0" fontId="3" fillId="0" borderId="13" xfId="0" applyFont="1" applyBorder="1" applyAlignment="1">
      <alignment horizontal="center"/>
    </xf>
    <xf numFmtId="3" fontId="2" fillId="5" borderId="16" xfId="0" applyNumberFormat="1" applyFont="1" applyFill="1" applyBorder="1" applyAlignment="1">
      <alignment horizontal="right"/>
    </xf>
    <xf numFmtId="3" fontId="2" fillId="5" borderId="31" xfId="0" applyNumberFormat="1" applyFont="1" applyFill="1" applyBorder="1" applyAlignment="1">
      <alignment horizontal="right"/>
    </xf>
    <xf numFmtId="3" fontId="2" fillId="5" borderId="13" xfId="0" applyNumberFormat="1" applyFont="1" applyFill="1" applyBorder="1" applyAlignment="1">
      <alignment horizontal="right"/>
    </xf>
    <xf numFmtId="0" fontId="3" fillId="0" borderId="16" xfId="0" applyFont="1" applyBorder="1" applyAlignment="1">
      <alignment horizontal="right"/>
    </xf>
    <xf numFmtId="0" fontId="3" fillId="0" borderId="31" xfId="0" applyFont="1" applyBorder="1" applyAlignment="1">
      <alignment horizontal="right"/>
    </xf>
    <xf numFmtId="0" fontId="3" fillId="0" borderId="13" xfId="0" applyFont="1" applyBorder="1" applyAlignment="1">
      <alignment horizontal="right"/>
    </xf>
    <xf numFmtId="3" fontId="3" fillId="4" borderId="16" xfId="0" applyNumberFormat="1" applyFont="1" applyFill="1" applyBorder="1" applyAlignment="1">
      <alignment horizontal="right"/>
    </xf>
    <xf numFmtId="3" fontId="3" fillId="4" borderId="31" xfId="0" applyNumberFormat="1" applyFont="1" applyFill="1" applyBorder="1" applyAlignment="1">
      <alignment horizontal="right"/>
    </xf>
    <xf numFmtId="3" fontId="3" fillId="4" borderId="40" xfId="0" applyNumberFormat="1" applyFont="1" applyFill="1" applyBorder="1" applyAlignment="1">
      <alignment horizontal="right"/>
    </xf>
    <xf numFmtId="0" fontId="3" fillId="0" borderId="17" xfId="0" applyFont="1" applyBorder="1" applyAlignment="1">
      <alignment horizontal="right"/>
    </xf>
    <xf numFmtId="0" fontId="3" fillId="0" borderId="3" xfId="0" applyFont="1" applyBorder="1" applyAlignment="1">
      <alignment horizontal="right"/>
    </xf>
    <xf numFmtId="0" fontId="3" fillId="0" borderId="38" xfId="0" applyFont="1" applyBorder="1" applyAlignment="1">
      <alignment horizontal="right"/>
    </xf>
    <xf numFmtId="0" fontId="3" fillId="4" borderId="28" xfId="0" applyFont="1" applyFill="1" applyBorder="1" applyAlignment="1">
      <alignment horizontal="right"/>
    </xf>
    <xf numFmtId="0" fontId="3" fillId="4" borderId="29" xfId="0" applyFont="1" applyFill="1" applyBorder="1" applyAlignment="1">
      <alignment horizontal="right"/>
    </xf>
    <xf numFmtId="0" fontId="3" fillId="4" borderId="30" xfId="0" applyFont="1" applyFill="1" applyBorder="1" applyAlignment="1">
      <alignment horizontal="right"/>
    </xf>
    <xf numFmtId="3" fontId="3" fillId="0" borderId="33" xfId="0" applyNumberFormat="1" applyFont="1" applyBorder="1" applyAlignment="1">
      <alignment horizontal="right"/>
    </xf>
    <xf numFmtId="3" fontId="3" fillId="0" borderId="31" xfId="0" applyNumberFormat="1" applyFont="1" applyBorder="1" applyAlignment="1">
      <alignment horizontal="right"/>
    </xf>
    <xf numFmtId="3" fontId="3" fillId="0" borderId="13" xfId="0" applyNumberFormat="1" applyFont="1" applyBorder="1" applyAlignment="1">
      <alignment horizontal="right"/>
    </xf>
    <xf numFmtId="0" fontId="3" fillId="0" borderId="32"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2" fillId="7" borderId="5" xfId="0" applyFont="1" applyFill="1" applyBorder="1" applyAlignment="1">
      <alignment horizontal="left"/>
    </xf>
    <xf numFmtId="0" fontId="2" fillId="7" borderId="6" xfId="0" applyFont="1" applyFill="1" applyBorder="1" applyAlignment="1">
      <alignment horizontal="left"/>
    </xf>
    <xf numFmtId="0" fontId="2" fillId="7" borderId="35" xfId="0" applyFont="1" applyFill="1" applyBorder="1" applyAlignment="1">
      <alignment horizontal="left"/>
    </xf>
    <xf numFmtId="0" fontId="17" fillId="0" borderId="17" xfId="0" applyFont="1" applyBorder="1" applyAlignment="1">
      <alignment horizontal="right"/>
    </xf>
    <xf numFmtId="0" fontId="17" fillId="0" borderId="3" xfId="0" applyFont="1" applyBorder="1" applyAlignment="1">
      <alignment horizontal="right"/>
    </xf>
    <xf numFmtId="0" fontId="17" fillId="0" borderId="38" xfId="0" applyFont="1" applyBorder="1" applyAlignment="1">
      <alignment horizontal="right"/>
    </xf>
    <xf numFmtId="0" fontId="2" fillId="2" borderId="5" xfId="0" applyFont="1" applyFill="1" applyBorder="1"/>
    <xf numFmtId="0" fontId="2" fillId="2" borderId="6" xfId="0" applyFont="1" applyFill="1" applyBorder="1"/>
    <xf numFmtId="0" fontId="2" fillId="6" borderId="18" xfId="0" applyFont="1" applyFill="1" applyBorder="1" applyAlignment="1">
      <alignment horizontal="center" wrapText="1"/>
    </xf>
    <xf numFmtId="0" fontId="2" fillId="6" borderId="19" xfId="0" applyFont="1" applyFill="1" applyBorder="1" applyAlignment="1">
      <alignment horizontal="center"/>
    </xf>
    <xf numFmtId="0" fontId="2" fillId="0" borderId="21"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3" fillId="0" borderId="3" xfId="0" applyFont="1" applyBorder="1"/>
    <xf numFmtId="0" fontId="3" fillId="0" borderId="38" xfId="0" applyFont="1" applyBorder="1"/>
    <xf numFmtId="0" fontId="2" fillId="0" borderId="3" xfId="0" applyFont="1" applyBorder="1"/>
    <xf numFmtId="0" fontId="2" fillId="0" borderId="2" xfId="0" applyFont="1" applyBorder="1"/>
    <xf numFmtId="0" fontId="2" fillId="0" borderId="38" xfId="0" applyFont="1" applyBorder="1"/>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ichtingkoh.nl/taakherschikking/stimuleringssubsidie-2026/stimuleringssubsidie-2026" TargetMode="External"/><Relationship Id="rId7" Type="http://schemas.openxmlformats.org/officeDocument/2006/relationships/hyperlink" Target="https://www.rijksoverheid.nl/vraag-en-antwoord/hoger-onderwijs/hoogte-van-het-collegegeld-hogeschool-universiteit" TargetMode="External"/><Relationship Id="rId2" Type="http://schemas.openxmlformats.org/officeDocument/2006/relationships/hyperlink" Target="https://opendata.cbs.nl/statline/" TargetMode="External"/><Relationship Id="rId1" Type="http://schemas.openxmlformats.org/officeDocument/2006/relationships/hyperlink" Target="https://www.lhv.nl/product/cao-huisartsenzorg/" TargetMode="External"/><Relationship Id="rId6" Type="http://schemas.openxmlformats.org/officeDocument/2006/relationships/hyperlink" Target="https://www.nivel.nl/nl/nieuws/helft-huisartsenpraktijken-kampt-met-een-gebrek-aan-praktijkruimte-uit-de-nivel" TargetMode="External"/><Relationship Id="rId5" Type="http://schemas.openxmlformats.org/officeDocument/2006/relationships/hyperlink" Target="https://www.nivel.nl/sites/default/files/bestanden/ns2_r4_h15.pdf" TargetMode="External"/><Relationship Id="rId10" Type="http://schemas.openxmlformats.org/officeDocument/2006/relationships/comments" Target="../comments1.xml"/><Relationship Id="rId4" Type="http://schemas.openxmlformats.org/officeDocument/2006/relationships/hyperlink" Target="https://www.lhv.nl/product/lhv-rekenhulp-waarneemtarief/"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
  <sheetViews>
    <sheetView tabSelected="1" workbookViewId="0">
      <selection activeCell="A10" sqref="A10"/>
    </sheetView>
  </sheetViews>
  <sheetFormatPr defaultRowHeight="15" x14ac:dyDescent="0.25"/>
  <cols>
    <col min="1" max="1" width="34.42578125" customWidth="1"/>
    <col min="5" max="6" width="8.5703125" customWidth="1"/>
    <col min="7" max="7" width="10" customWidth="1"/>
    <col min="8" max="8" width="68.28515625" customWidth="1"/>
  </cols>
  <sheetData>
    <row r="1" spans="1:10" ht="31.5" customHeight="1" x14ac:dyDescent="0.25">
      <c r="A1" s="90" t="s">
        <v>40</v>
      </c>
      <c r="B1" s="91"/>
      <c r="C1" s="91"/>
      <c r="D1" s="91"/>
      <c r="E1" s="91"/>
      <c r="F1" s="91"/>
      <c r="G1" s="48" t="s">
        <v>0</v>
      </c>
      <c r="H1" s="54" t="s">
        <v>36</v>
      </c>
    </row>
    <row r="2" spans="1:10" x14ac:dyDescent="0.25">
      <c r="A2" s="92" t="s">
        <v>33</v>
      </c>
      <c r="B2" s="95" t="s">
        <v>34</v>
      </c>
      <c r="C2" s="95"/>
      <c r="D2" s="95"/>
      <c r="E2" s="95"/>
      <c r="F2" s="95"/>
      <c r="G2" s="96"/>
      <c r="H2" s="41" t="s">
        <v>55</v>
      </c>
    </row>
    <row r="3" spans="1:10" x14ac:dyDescent="0.25">
      <c r="A3" s="93"/>
      <c r="B3" s="97" t="s">
        <v>1</v>
      </c>
      <c r="C3" s="97"/>
      <c r="D3" s="98"/>
      <c r="E3" s="97" t="s">
        <v>35</v>
      </c>
      <c r="F3" s="97"/>
      <c r="G3" s="99"/>
      <c r="H3" s="37"/>
    </row>
    <row r="4" spans="1:10" ht="45.75" thickBot="1" x14ac:dyDescent="0.3">
      <c r="A4" s="94"/>
      <c r="B4" s="2" t="s">
        <v>2</v>
      </c>
      <c r="C4" s="2" t="s">
        <v>3</v>
      </c>
      <c r="D4" s="19" t="s">
        <v>30</v>
      </c>
      <c r="E4" s="2" t="s">
        <v>2</v>
      </c>
      <c r="F4" s="2" t="s">
        <v>3</v>
      </c>
      <c r="G4" s="42" t="s">
        <v>31</v>
      </c>
      <c r="H4" s="37"/>
    </row>
    <row r="5" spans="1:10" x14ac:dyDescent="0.25">
      <c r="A5" s="88" t="s">
        <v>4</v>
      </c>
      <c r="B5" s="89"/>
      <c r="C5" s="89"/>
      <c r="D5" s="89"/>
      <c r="E5" s="89"/>
      <c r="F5" s="89"/>
      <c r="G5" s="43" t="s">
        <v>0</v>
      </c>
      <c r="H5" s="38"/>
    </row>
    <row r="6" spans="1:10" ht="42.75" customHeight="1" x14ac:dyDescent="0.25">
      <c r="A6" s="3" t="s">
        <v>5</v>
      </c>
      <c r="B6" s="6" t="s">
        <v>23</v>
      </c>
      <c r="C6" s="6" t="s">
        <v>23</v>
      </c>
      <c r="D6" s="7" t="s">
        <v>23</v>
      </c>
      <c r="E6" s="6">
        <v>23568</v>
      </c>
      <c r="F6" s="6">
        <v>23568</v>
      </c>
      <c r="G6" s="44">
        <v>11784</v>
      </c>
      <c r="H6" s="39" t="s">
        <v>59</v>
      </c>
      <c r="J6" s="57" t="s">
        <v>23</v>
      </c>
    </row>
    <row r="7" spans="1:10" x14ac:dyDescent="0.25">
      <c r="A7" s="3" t="s">
        <v>6</v>
      </c>
      <c r="B7" s="6" t="s">
        <v>23</v>
      </c>
      <c r="C7" s="6" t="s">
        <v>23</v>
      </c>
      <c r="D7" s="5" t="s">
        <v>23</v>
      </c>
      <c r="E7" s="8" t="s">
        <v>0</v>
      </c>
      <c r="F7" s="8" t="s">
        <v>0</v>
      </c>
      <c r="G7" s="45" t="s">
        <v>0</v>
      </c>
      <c r="H7" s="40" t="s">
        <v>58</v>
      </c>
    </row>
    <row r="8" spans="1:10" ht="15.75" thickBot="1" x14ac:dyDescent="0.3">
      <c r="A8" s="9"/>
      <c r="B8" s="10" t="s">
        <v>0</v>
      </c>
      <c r="C8" s="10" t="s">
        <v>0</v>
      </c>
      <c r="D8" s="11" t="s">
        <v>0</v>
      </c>
      <c r="E8" s="10" t="s">
        <v>0</v>
      </c>
      <c r="F8" s="10" t="s">
        <v>0</v>
      </c>
      <c r="G8" s="46" t="s">
        <v>0</v>
      </c>
      <c r="H8" s="37"/>
    </row>
    <row r="9" spans="1:10" x14ac:dyDescent="0.25">
      <c r="A9" s="88" t="s">
        <v>7</v>
      </c>
      <c r="B9" s="89"/>
      <c r="C9" s="89"/>
      <c r="D9" s="89"/>
      <c r="E9" s="89"/>
      <c r="F9" s="89"/>
      <c r="G9" s="47" t="s">
        <v>0</v>
      </c>
      <c r="H9" s="37"/>
    </row>
    <row r="10" spans="1:10" ht="29.25" customHeight="1" x14ac:dyDescent="0.25">
      <c r="A10" s="12" t="s">
        <v>8</v>
      </c>
      <c r="B10" s="6" t="s">
        <v>23</v>
      </c>
      <c r="C10" s="6" t="s">
        <v>23</v>
      </c>
      <c r="D10" s="7" t="s">
        <v>23</v>
      </c>
      <c r="E10" s="6">
        <v>3500</v>
      </c>
      <c r="F10" s="6">
        <v>3500</v>
      </c>
      <c r="G10" s="44">
        <v>1750</v>
      </c>
      <c r="H10" s="40" t="s">
        <v>48</v>
      </c>
    </row>
    <row r="11" spans="1:10" x14ac:dyDescent="0.25">
      <c r="A11" s="3" t="s">
        <v>9</v>
      </c>
      <c r="B11" s="16" t="s">
        <v>23</v>
      </c>
      <c r="C11" s="17" t="s">
        <v>23</v>
      </c>
      <c r="D11" s="18" t="s">
        <v>23</v>
      </c>
      <c r="E11" s="8" t="s">
        <v>0</v>
      </c>
      <c r="F11" s="8" t="s">
        <v>0</v>
      </c>
      <c r="G11" s="45" t="s">
        <v>0</v>
      </c>
      <c r="H11" s="40" t="s">
        <v>49</v>
      </c>
    </row>
    <row r="12" spans="1:10" x14ac:dyDescent="0.25">
      <c r="A12" s="3" t="s">
        <v>10</v>
      </c>
      <c r="B12" s="6" t="s">
        <v>23</v>
      </c>
      <c r="C12" s="6" t="s">
        <v>23</v>
      </c>
      <c r="D12" s="5" t="s">
        <v>23</v>
      </c>
      <c r="E12" s="8" t="s">
        <v>0</v>
      </c>
      <c r="F12" s="8" t="s">
        <v>0</v>
      </c>
      <c r="G12" s="45" t="s">
        <v>0</v>
      </c>
      <c r="H12" s="40" t="s">
        <v>51</v>
      </c>
    </row>
    <row r="13" spans="1:10" ht="15.75" thickBot="1" x14ac:dyDescent="0.3">
      <c r="A13" s="9" t="s">
        <v>11</v>
      </c>
      <c r="B13" s="10" t="s">
        <v>0</v>
      </c>
      <c r="C13" s="10" t="s">
        <v>0</v>
      </c>
      <c r="D13" s="11" t="s">
        <v>0</v>
      </c>
      <c r="E13" s="10" t="s">
        <v>0</v>
      </c>
      <c r="F13" s="10" t="s">
        <v>0</v>
      </c>
      <c r="G13" s="46" t="s">
        <v>0</v>
      </c>
      <c r="H13" s="37"/>
    </row>
    <row r="14" spans="1:10" x14ac:dyDescent="0.25">
      <c r="A14" s="88" t="s">
        <v>12</v>
      </c>
      <c r="B14" s="89"/>
      <c r="C14" s="89"/>
      <c r="D14" s="89"/>
      <c r="E14" s="89"/>
      <c r="F14" s="89"/>
      <c r="G14" s="47" t="s">
        <v>0</v>
      </c>
      <c r="H14" s="38"/>
    </row>
    <row r="15" spans="1:10" ht="26.25" x14ac:dyDescent="0.25">
      <c r="A15" s="3" t="s">
        <v>13</v>
      </c>
      <c r="B15" s="15">
        <v>2694</v>
      </c>
      <c r="C15" s="15">
        <v>2694</v>
      </c>
      <c r="D15" s="18" t="s">
        <v>14</v>
      </c>
      <c r="E15" s="8" t="s">
        <v>0</v>
      </c>
      <c r="F15" s="8" t="s">
        <v>0</v>
      </c>
      <c r="G15" s="45" t="s">
        <v>0</v>
      </c>
      <c r="H15" s="40" t="s">
        <v>50</v>
      </c>
    </row>
    <row r="16" spans="1:10" ht="27.75" customHeight="1" x14ac:dyDescent="0.25">
      <c r="A16" s="12" t="s">
        <v>32</v>
      </c>
      <c r="B16" s="6">
        <v>1000</v>
      </c>
      <c r="C16" s="6">
        <v>1000</v>
      </c>
      <c r="D16" s="5">
        <v>0</v>
      </c>
      <c r="E16" s="8" t="s">
        <v>0</v>
      </c>
      <c r="F16" s="8" t="s">
        <v>0</v>
      </c>
      <c r="G16" s="45" t="s">
        <v>0</v>
      </c>
      <c r="H16" s="40" t="s">
        <v>52</v>
      </c>
    </row>
    <row r="17" spans="1:8" ht="15.75" thickBot="1" x14ac:dyDescent="0.3">
      <c r="A17" s="9" t="s">
        <v>11</v>
      </c>
      <c r="B17" s="10" t="s">
        <v>0</v>
      </c>
      <c r="C17" s="10" t="s">
        <v>0</v>
      </c>
      <c r="D17" s="11" t="s">
        <v>0</v>
      </c>
      <c r="E17" s="10" t="s">
        <v>0</v>
      </c>
      <c r="F17" s="10" t="s">
        <v>0</v>
      </c>
      <c r="G17" s="46" t="s">
        <v>0</v>
      </c>
      <c r="H17" s="37"/>
    </row>
    <row r="18" spans="1:8" x14ac:dyDescent="0.25">
      <c r="A18" s="88" t="s">
        <v>15</v>
      </c>
      <c r="B18" s="89"/>
      <c r="C18" s="89"/>
      <c r="D18" s="89"/>
      <c r="E18" s="89"/>
      <c r="F18" s="89"/>
      <c r="G18" s="43" t="s">
        <v>0</v>
      </c>
      <c r="H18" s="38"/>
    </row>
    <row r="19" spans="1:8" ht="27.75" customHeight="1" x14ac:dyDescent="0.25">
      <c r="A19" s="12" t="s">
        <v>16</v>
      </c>
      <c r="B19" s="4">
        <v>1500</v>
      </c>
      <c r="C19" s="4">
        <v>1500</v>
      </c>
      <c r="D19" s="5">
        <v>750</v>
      </c>
      <c r="E19" s="8" t="s">
        <v>0</v>
      </c>
      <c r="F19" s="8" t="s">
        <v>0</v>
      </c>
      <c r="G19" s="45" t="s">
        <v>0</v>
      </c>
      <c r="H19" s="40" t="s">
        <v>53</v>
      </c>
    </row>
    <row r="20" spans="1:8" ht="15.75" thickBot="1" x14ac:dyDescent="0.3">
      <c r="A20" s="9" t="s">
        <v>11</v>
      </c>
      <c r="B20" s="10" t="s">
        <v>0</v>
      </c>
      <c r="C20" s="10" t="s">
        <v>0</v>
      </c>
      <c r="D20" s="11" t="s">
        <v>0</v>
      </c>
      <c r="E20" s="10" t="s">
        <v>0</v>
      </c>
      <c r="F20" s="10" t="s">
        <v>0</v>
      </c>
      <c r="G20" s="46" t="s">
        <v>0</v>
      </c>
      <c r="H20" s="37"/>
    </row>
    <row r="21" spans="1:8" x14ac:dyDescent="0.25">
      <c r="A21" s="88" t="s">
        <v>17</v>
      </c>
      <c r="B21" s="89"/>
      <c r="C21" s="89"/>
      <c r="D21" s="89"/>
      <c r="E21" s="89"/>
      <c r="F21" s="89"/>
      <c r="G21" s="47" t="s">
        <v>0</v>
      </c>
      <c r="H21" s="38"/>
    </row>
    <row r="22" spans="1:8" x14ac:dyDescent="0.25">
      <c r="A22" s="3" t="s">
        <v>18</v>
      </c>
      <c r="B22" s="8" t="s">
        <v>0</v>
      </c>
      <c r="C22" s="8" t="s">
        <v>0</v>
      </c>
      <c r="D22" s="56" t="s">
        <v>0</v>
      </c>
      <c r="E22" s="4" t="s">
        <v>23</v>
      </c>
      <c r="F22" s="4" t="s">
        <v>23</v>
      </c>
      <c r="G22" s="51" t="s">
        <v>23</v>
      </c>
      <c r="H22" s="41" t="s">
        <v>56</v>
      </c>
    </row>
    <row r="23" spans="1:8" ht="15.75" thickBot="1" x14ac:dyDescent="0.3">
      <c r="A23" s="9" t="s">
        <v>11</v>
      </c>
      <c r="B23" s="10" t="s">
        <v>0</v>
      </c>
      <c r="C23" s="10" t="s">
        <v>0</v>
      </c>
      <c r="D23" s="11" t="s">
        <v>0</v>
      </c>
      <c r="E23" s="10" t="s">
        <v>0</v>
      </c>
      <c r="F23" s="10" t="s">
        <v>0</v>
      </c>
      <c r="G23" s="46" t="s">
        <v>0</v>
      </c>
      <c r="H23" s="37"/>
    </row>
    <row r="24" spans="1:8" ht="15.75" thickBot="1" x14ac:dyDescent="0.3">
      <c r="A24" s="23" t="s">
        <v>19</v>
      </c>
      <c r="B24" s="6">
        <f>SUM(B6,B7,B8,B10,B11,B12,B13,B15,B16,B19,B20)</f>
        <v>5194</v>
      </c>
      <c r="C24" s="6">
        <f>SUM(C6,C7,C10,C11,C12,C15,C16,C19,)</f>
        <v>5194</v>
      </c>
      <c r="D24" s="7">
        <f>SUM(D6,D7,D8,D10,D11,D12,D13,D15,D16,D17,D19,D20)</f>
        <v>750</v>
      </c>
      <c r="E24" s="13">
        <f>SUM(E6,E10,E22)</f>
        <v>27068</v>
      </c>
      <c r="F24" s="13">
        <f>SUM(F6,F10,F22)</f>
        <v>27068</v>
      </c>
      <c r="G24" s="52">
        <f>SUM(G6,G10,G22)</f>
        <v>13534</v>
      </c>
      <c r="H24" s="37"/>
    </row>
    <row r="25" spans="1:8" ht="15.75" thickBot="1" x14ac:dyDescent="0.3">
      <c r="A25" s="26" t="s">
        <v>20</v>
      </c>
      <c r="B25" s="27">
        <f>SUM(E24,-B24)</f>
        <v>21874</v>
      </c>
      <c r="C25" s="27">
        <f>SUM(F24,-C24)</f>
        <v>21874</v>
      </c>
      <c r="D25" s="28">
        <f>SUM(G24,-D24)</f>
        <v>12784</v>
      </c>
      <c r="E25" s="1"/>
      <c r="F25" s="1"/>
      <c r="G25" s="53"/>
      <c r="H25" s="37"/>
    </row>
    <row r="26" spans="1:8" ht="15.75" thickBot="1" x14ac:dyDescent="0.3">
      <c r="A26" s="35" t="s">
        <v>21</v>
      </c>
      <c r="B26" s="67">
        <f>SUM(B25,C25,D25)</f>
        <v>56532</v>
      </c>
      <c r="C26" s="68"/>
      <c r="D26" s="68"/>
      <c r="E26" s="68"/>
      <c r="F26" s="68"/>
      <c r="G26" s="69"/>
      <c r="H26" s="37"/>
    </row>
    <row r="27" spans="1:8" ht="7.5" customHeight="1" thickBot="1" x14ac:dyDescent="0.3">
      <c r="A27" s="1" t="s">
        <v>0</v>
      </c>
      <c r="B27" s="1" t="s">
        <v>0</v>
      </c>
      <c r="C27" s="1"/>
      <c r="D27" s="1"/>
      <c r="E27" s="1"/>
      <c r="F27" s="1"/>
      <c r="G27" s="50"/>
      <c r="H27" s="37"/>
    </row>
    <row r="28" spans="1:8" x14ac:dyDescent="0.25">
      <c r="A28" s="82" t="s">
        <v>37</v>
      </c>
      <c r="B28" s="83"/>
      <c r="C28" s="83"/>
      <c r="D28" s="83"/>
      <c r="E28" s="83"/>
      <c r="F28" s="83"/>
      <c r="G28" s="84"/>
      <c r="H28" s="38"/>
    </row>
    <row r="29" spans="1:8" x14ac:dyDescent="0.25">
      <c r="A29" s="24" t="s">
        <v>22</v>
      </c>
      <c r="B29" s="70" t="s">
        <v>23</v>
      </c>
      <c r="C29" s="71"/>
      <c r="D29" s="71"/>
      <c r="E29" s="71"/>
      <c r="F29" s="71"/>
      <c r="G29" s="72"/>
      <c r="H29" s="41" t="s">
        <v>54</v>
      </c>
    </row>
    <row r="30" spans="1:8" ht="45" x14ac:dyDescent="0.25">
      <c r="A30" s="33" t="s">
        <v>24</v>
      </c>
      <c r="B30" s="85" t="s">
        <v>23</v>
      </c>
      <c r="C30" s="86"/>
      <c r="D30" s="86"/>
      <c r="E30" s="86"/>
      <c r="F30" s="86"/>
      <c r="G30" s="87"/>
      <c r="H30" s="55" t="s">
        <v>57</v>
      </c>
    </row>
    <row r="31" spans="1:8" ht="27" thickBot="1" x14ac:dyDescent="0.3">
      <c r="A31" s="25" t="s">
        <v>25</v>
      </c>
      <c r="B31" s="70" t="s">
        <v>23</v>
      </c>
      <c r="C31" s="71"/>
      <c r="D31" s="71"/>
      <c r="E31" s="71"/>
      <c r="F31" s="71"/>
      <c r="G31" s="72"/>
      <c r="H31" s="49" t="s">
        <v>38</v>
      </c>
    </row>
    <row r="32" spans="1:8" ht="15.75" thickBot="1" x14ac:dyDescent="0.3">
      <c r="A32" s="29" t="s">
        <v>26</v>
      </c>
      <c r="B32" s="73">
        <f>SUM(B29,B30,B31)</f>
        <v>0</v>
      </c>
      <c r="C32" s="74"/>
      <c r="D32" s="74"/>
      <c r="E32" s="74"/>
      <c r="F32" s="74"/>
      <c r="G32" s="75"/>
      <c r="H32" s="1"/>
    </row>
    <row r="33" spans="1:8" ht="9" customHeight="1" thickBot="1" x14ac:dyDescent="0.3">
      <c r="A33" s="25" t="s">
        <v>0</v>
      </c>
      <c r="B33" s="79" t="s">
        <v>0</v>
      </c>
      <c r="C33" s="80"/>
      <c r="D33" s="80"/>
      <c r="E33" s="80"/>
      <c r="F33" s="80"/>
      <c r="G33" s="81"/>
      <c r="H33" s="1"/>
    </row>
    <row r="34" spans="1:8" ht="15.75" thickBot="1" x14ac:dyDescent="0.3">
      <c r="A34" s="21" t="s">
        <v>27</v>
      </c>
      <c r="B34" s="76">
        <f>SUM(B26,B32)</f>
        <v>56532</v>
      </c>
      <c r="C34" s="77"/>
      <c r="D34" s="77"/>
      <c r="E34" s="77"/>
      <c r="F34" s="77"/>
      <c r="G34" s="78"/>
      <c r="H34" s="1"/>
    </row>
    <row r="35" spans="1:8" ht="7.5" customHeight="1" thickBot="1" x14ac:dyDescent="0.3">
      <c r="A35" s="58" t="s">
        <v>0</v>
      </c>
      <c r="B35" s="59"/>
      <c r="C35" s="59"/>
      <c r="D35" s="59"/>
      <c r="E35" s="59"/>
      <c r="F35" s="59"/>
      <c r="G35" s="60"/>
      <c r="H35" s="1"/>
    </row>
    <row r="36" spans="1:8" ht="15.75" thickBot="1" x14ac:dyDescent="0.3">
      <c r="A36" s="34" t="s">
        <v>28</v>
      </c>
      <c r="B36" s="61" t="s">
        <v>23</v>
      </c>
      <c r="C36" s="62"/>
      <c r="D36" s="62"/>
      <c r="E36" s="62"/>
      <c r="F36" s="62"/>
      <c r="G36" s="63"/>
      <c r="H36" s="1"/>
    </row>
    <row r="37" spans="1:8" ht="15.75" thickBot="1" x14ac:dyDescent="0.3">
      <c r="A37" s="14" t="s">
        <v>29</v>
      </c>
      <c r="B37" s="64" t="s">
        <v>0</v>
      </c>
      <c r="C37" s="65"/>
      <c r="D37" s="65"/>
      <c r="E37" s="65"/>
      <c r="F37" s="65"/>
      <c r="G37" s="66"/>
      <c r="H37" s="1"/>
    </row>
    <row r="38" spans="1:8" x14ac:dyDescent="0.25">
      <c r="A38" s="1"/>
      <c r="B38" s="36"/>
      <c r="C38" s="36"/>
      <c r="D38" s="36"/>
      <c r="E38" s="36"/>
      <c r="F38" s="36"/>
      <c r="G38" s="36"/>
      <c r="H38" s="1"/>
    </row>
    <row r="39" spans="1:8" x14ac:dyDescent="0.25">
      <c r="A39" s="1"/>
      <c r="B39" s="1"/>
      <c r="C39" s="1"/>
      <c r="D39" s="1"/>
      <c r="E39" s="1"/>
      <c r="F39" s="1"/>
      <c r="G39" s="1"/>
      <c r="H39" s="1"/>
    </row>
    <row r="40" spans="1:8" x14ac:dyDescent="0.25">
      <c r="A40" s="22" t="s">
        <v>39</v>
      </c>
      <c r="B40" s="1"/>
      <c r="C40" s="1"/>
      <c r="D40" s="1"/>
      <c r="E40" s="1"/>
      <c r="F40" s="1"/>
      <c r="G40" s="1"/>
      <c r="H40" s="1"/>
    </row>
    <row r="41" spans="1:8" s="32" customFormat="1" ht="12.75" x14ac:dyDescent="0.2">
      <c r="A41" s="30" t="s">
        <v>41</v>
      </c>
      <c r="B41" s="31"/>
      <c r="C41" s="31"/>
      <c r="D41" s="31"/>
      <c r="E41" s="31"/>
      <c r="F41" s="31"/>
      <c r="G41" s="31"/>
      <c r="H41" s="31"/>
    </row>
    <row r="42" spans="1:8" s="32" customFormat="1" ht="12.75" x14ac:dyDescent="0.2">
      <c r="A42" s="30" t="s">
        <v>42</v>
      </c>
      <c r="B42" s="31"/>
      <c r="C42" s="31"/>
      <c r="D42" s="31"/>
      <c r="E42" s="31"/>
      <c r="F42" s="31"/>
      <c r="G42" s="31"/>
      <c r="H42" s="31"/>
    </row>
    <row r="43" spans="1:8" s="32" customFormat="1" ht="12.75" x14ac:dyDescent="0.2">
      <c r="A43" s="30" t="s">
        <v>43</v>
      </c>
    </row>
    <row r="44" spans="1:8" s="32" customFormat="1" ht="12.75" x14ac:dyDescent="0.2">
      <c r="A44" s="30" t="s">
        <v>44</v>
      </c>
    </row>
    <row r="45" spans="1:8" s="32" customFormat="1" ht="12.75" x14ac:dyDescent="0.2">
      <c r="A45" s="30" t="s">
        <v>45</v>
      </c>
    </row>
    <row r="46" spans="1:8" s="32" customFormat="1" ht="12.75" x14ac:dyDescent="0.2">
      <c r="A46" s="30" t="s">
        <v>46</v>
      </c>
    </row>
    <row r="47" spans="1:8" s="32" customFormat="1" ht="12.75" x14ac:dyDescent="0.2">
      <c r="A47" s="30" t="s">
        <v>47</v>
      </c>
    </row>
    <row r="48" spans="1:8" s="20" customFormat="1" ht="11.25" x14ac:dyDescent="0.2"/>
  </sheetData>
  <mergeCells count="21">
    <mergeCell ref="A9:F9"/>
    <mergeCell ref="A14:F14"/>
    <mergeCell ref="A18:F18"/>
    <mergeCell ref="A21:F21"/>
    <mergeCell ref="A1:F1"/>
    <mergeCell ref="A2:A4"/>
    <mergeCell ref="B2:G2"/>
    <mergeCell ref="B3:D3"/>
    <mergeCell ref="E3:G3"/>
    <mergeCell ref="A5:F5"/>
    <mergeCell ref="A35:G35"/>
    <mergeCell ref="B36:G36"/>
    <mergeCell ref="B37:G37"/>
    <mergeCell ref="B26:G26"/>
    <mergeCell ref="B31:G31"/>
    <mergeCell ref="B32:G32"/>
    <mergeCell ref="B34:G34"/>
    <mergeCell ref="B33:G33"/>
    <mergeCell ref="A28:G28"/>
    <mergeCell ref="B29:G29"/>
    <mergeCell ref="B30:G30"/>
  </mergeCells>
  <hyperlinks>
    <hyperlink ref="A41" r:id="rId1" display="https://www.lhv.nl/product/cao-huisartsenzorg/" xr:uid="{3CF833BB-96B9-4C9B-A45A-B4EC179FF00F}"/>
    <hyperlink ref="A42" r:id="rId2" location="/CBS/nl/dataset/85481NED/table" display="https://opendata.cbs.nl/statline/ - /CBS/nl/dataset/85481NED/table" xr:uid="{95E37CC6-243B-4D07-BDAC-B187D918A982}"/>
    <hyperlink ref="A43" r:id="rId3" display="https://stichtingkoh.nl/taakherschikking/stimuleringssubsidie-2026/stimuleringssubsidie-2026" xr:uid="{122D054C-F542-497D-BB2D-CDD2C34F3CC6}"/>
    <hyperlink ref="A44" r:id="rId4" display="https://www.lhv.nl/product/lhv-rekenhulp-waarneemtarief/" xr:uid="{39F6507D-EA5B-481E-A611-E85C6B3163F3}"/>
    <hyperlink ref="A45" r:id="rId5" display="https://www.nivel.nl/sites/default/files/bestanden/ns2_r4_h15.pdf" xr:uid="{C2F00D28-F43C-40AE-B0EF-AC1EEC716000}"/>
    <hyperlink ref="A46" r:id="rId6" display="https://www.nivel.nl/nl/nieuws/helft-huisartsenpraktijken-kampt-met-een-gebrek-aan-praktijkruimte-uit-de-nivel" xr:uid="{00C7AE03-AA05-421C-83EA-7610F4F8341D}"/>
    <hyperlink ref="A47" r:id="rId7" display="https://www.rijksoverheid.nl/vraag-en-antwoord/hoger-onderwijs/hoogte-van-het-collegegeld-hogeschool-universiteit" xr:uid="{8DDE8A29-7681-499F-965F-81B63A60F5A2}"/>
  </hyperlinks>
  <pageMargins left="0.7" right="0.7" top="0.75" bottom="0.75" header="0.3" footer="0.3"/>
  <pageSetup orientation="portrait" r:id="rId8"/>
  <legacy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9fd2e2e-cbac-4f31-aafe-7571f77af9e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3F6C130F02A64B95EA8D6F94C4885D" ma:contentTypeVersion="15" ma:contentTypeDescription="Een nieuw document maken." ma:contentTypeScope="" ma:versionID="1b0e0ddd5951b9217edcd0de82617182">
  <xsd:schema xmlns:xsd="http://www.w3.org/2001/XMLSchema" xmlns:xs="http://www.w3.org/2001/XMLSchema" xmlns:p="http://schemas.microsoft.com/office/2006/metadata/properties" xmlns:ns3="f9fd2e2e-cbac-4f31-aafe-7571f77af9ec" xmlns:ns4="9971b4b1-6bfa-4235-a594-fb68089e3b86" targetNamespace="http://schemas.microsoft.com/office/2006/metadata/properties" ma:root="true" ma:fieldsID="cd0613820aa25a18e3601a2d65fa57ab" ns3:_="" ns4:_="">
    <xsd:import namespace="f9fd2e2e-cbac-4f31-aafe-7571f77af9ec"/>
    <xsd:import namespace="9971b4b1-6bfa-4235-a594-fb68089e3b8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_activity" minOccurs="0"/>
                <xsd:element ref="ns3:MediaServiceSearchProperties"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fd2e2e-cbac-4f31-aafe-7571f77af9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71b4b1-6bfa-4235-a594-fb68089e3b8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325DF7-DE1C-4057-B480-49F5B27CEF31}">
  <ds:schemaRefs>
    <ds:schemaRef ds:uri="f9fd2e2e-cbac-4f31-aafe-7571f77af9ec"/>
    <ds:schemaRef ds:uri="http://schemas.microsoft.com/office/2006/documentManagement/types"/>
    <ds:schemaRef ds:uri="9971b4b1-6bfa-4235-a594-fb68089e3b86"/>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9E2869BF-CA9F-4761-A115-844BCB778AB3}">
  <ds:schemaRefs>
    <ds:schemaRef ds:uri="http://schemas.microsoft.com/sharepoint/v3/contenttype/forms"/>
  </ds:schemaRefs>
</ds:datastoreItem>
</file>

<file path=customXml/itemProps3.xml><?xml version="1.0" encoding="utf-8"?>
<ds:datastoreItem xmlns:ds="http://schemas.openxmlformats.org/officeDocument/2006/customXml" ds:itemID="{49B86F80-EB8E-4427-824D-26477D80BB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fd2e2e-cbac-4f31-aafe-7571f77af9ec"/>
    <ds:schemaRef ds:uri="9971b4b1-6bfa-4235-a594-fb68089e3b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Begroting student 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Maud van Vlerken</dc:creator>
  <cp:keywords/>
  <dc:description/>
  <cp:lastModifiedBy>Maud van Vlerken</cp:lastModifiedBy>
  <cp:revision/>
  <cp:lastPrinted>2026-09-30T13:06:38Z</cp:lastPrinted>
  <dcterms:created xsi:type="dcterms:W3CDTF">2026-08-26T10:00:57Z</dcterms:created>
  <dcterms:modified xsi:type="dcterms:W3CDTF">2026-10-14T09:52:22Z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0x010100973F6C130F02A64B95EA8D6F94C4885D</vt:lpwstr>
  </property>
</Properties>
</file>