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sstanger/Desktop/Addenda/Q1 2022 /Checklists/"/>
    </mc:Choice>
  </mc:AlternateContent>
  <xr:revisionPtr revIDLastSave="0" documentId="13_ncr:1_{FB490E4D-F0B0-F74C-9B15-7DBDEAA7E603}" xr6:coauthVersionLast="47" xr6:coauthVersionMax="47" xr10:uidLastSave="{00000000-0000-0000-0000-000000000000}"/>
  <bookViews>
    <workbookView xWindow="31460" yWindow="1380" windowWidth="23660" windowHeight="14420" xr2:uid="{5755C25D-CB94-3845-8C16-33C90701F45A}"/>
  </bookViews>
  <sheets>
    <sheet name="Instructions" sheetId="10" r:id="rId1"/>
    <sheet name="Matrix Summary" sheetId="2" r:id="rId2"/>
    <sheet name="v2 pilot features, Q1 2022" sheetId="14" r:id="rId3"/>
    <sheet name="Data" sheetId="9" state="hidden" r:id="rId4"/>
  </sheets>
  <definedNames>
    <definedName name="_xlnm.Print_Area" localSheetId="1">'Matrix Summary'!$B$2:$X$96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1" i="2" l="1"/>
  <c r="X33" i="2"/>
  <c r="X4" i="2"/>
  <c r="P75" i="2"/>
  <c r="P57" i="2"/>
  <c r="P37" i="2"/>
  <c r="P4" i="2"/>
  <c r="H86" i="2"/>
  <c r="H60" i="2"/>
  <c r="H36" i="2"/>
  <c r="W78" i="2"/>
  <c r="X78" i="2"/>
  <c r="W79" i="2"/>
  <c r="X79" i="2"/>
  <c r="T98" i="2"/>
  <c r="O73" i="2"/>
  <c r="P73" i="2"/>
  <c r="H4" i="2"/>
  <c r="T99" i="2"/>
  <c r="T94" i="2"/>
  <c r="W89" i="2"/>
  <c r="X89" i="2"/>
  <c r="W90" i="2"/>
  <c r="X90" i="2"/>
  <c r="W91" i="2"/>
  <c r="X91" i="2"/>
  <c r="W88" i="2"/>
  <c r="X88" i="2"/>
  <c r="W75" i="2"/>
  <c r="X75" i="2"/>
  <c r="W84" i="2"/>
  <c r="X84" i="2"/>
  <c r="W85" i="2"/>
  <c r="X85" i="2"/>
  <c r="W86" i="2"/>
  <c r="X86" i="2"/>
  <c r="W87" i="2"/>
  <c r="X87" i="2"/>
  <c r="X83" i="2"/>
  <c r="W83" i="2"/>
  <c r="W7" i="2"/>
  <c r="X7" i="2"/>
  <c r="W8" i="2"/>
  <c r="X8" i="2"/>
  <c r="W9" i="2"/>
  <c r="X9" i="2"/>
  <c r="W10" i="2"/>
  <c r="X10" i="2"/>
  <c r="W11" i="2"/>
  <c r="X11" i="2"/>
  <c r="W12" i="2"/>
  <c r="X12" i="2"/>
  <c r="W13" i="2"/>
  <c r="X13" i="2"/>
  <c r="W14" i="2"/>
  <c r="X14" i="2"/>
  <c r="W15" i="2"/>
  <c r="X15" i="2"/>
  <c r="W16" i="2"/>
  <c r="X16" i="2"/>
  <c r="W17" i="2"/>
  <c r="X17" i="2"/>
  <c r="W18" i="2"/>
  <c r="X18" i="2"/>
  <c r="W19" i="2"/>
  <c r="X19" i="2"/>
  <c r="W20" i="2"/>
  <c r="X20" i="2"/>
  <c r="W21" i="2"/>
  <c r="X21" i="2"/>
  <c r="W22" i="2"/>
  <c r="X22" i="2"/>
  <c r="W23" i="2"/>
  <c r="X23" i="2"/>
  <c r="W24" i="2"/>
  <c r="X24" i="2"/>
  <c r="W25" i="2"/>
  <c r="X25" i="2"/>
  <c r="W26" i="2"/>
  <c r="X26" i="2"/>
  <c r="W27" i="2"/>
  <c r="X27" i="2"/>
  <c r="W28" i="2"/>
  <c r="X28" i="2"/>
  <c r="W29" i="2"/>
  <c r="X29" i="2"/>
  <c r="W30" i="2"/>
  <c r="X30" i="2"/>
  <c r="W31" i="2"/>
  <c r="X31" i="2"/>
  <c r="X6" i="2"/>
  <c r="W6" i="2"/>
  <c r="O78" i="2"/>
  <c r="P78" i="2"/>
  <c r="O79" i="2"/>
  <c r="P79" i="2"/>
  <c r="O80" i="2"/>
  <c r="P80" i="2"/>
  <c r="O81" i="2"/>
  <c r="P81" i="2"/>
  <c r="O82" i="2"/>
  <c r="P82" i="2"/>
  <c r="O83" i="2"/>
  <c r="P83" i="2"/>
  <c r="O84" i="2"/>
  <c r="P84" i="2"/>
  <c r="O85" i="2"/>
  <c r="P85" i="2"/>
  <c r="O86" i="2"/>
  <c r="P86" i="2"/>
  <c r="O87" i="2"/>
  <c r="P87" i="2"/>
  <c r="O88" i="2"/>
  <c r="P88" i="2"/>
  <c r="O89" i="2"/>
  <c r="P89" i="2"/>
  <c r="O90" i="2"/>
  <c r="P90" i="2"/>
  <c r="O91" i="2"/>
  <c r="P91" i="2"/>
  <c r="O92" i="2"/>
  <c r="P92" i="2"/>
  <c r="O93" i="2"/>
  <c r="P93" i="2"/>
  <c r="O94" i="2"/>
  <c r="P94" i="2"/>
  <c r="O95" i="2"/>
  <c r="P95" i="2"/>
  <c r="O96" i="2"/>
  <c r="P96" i="2"/>
  <c r="O97" i="2"/>
  <c r="P97" i="2"/>
  <c r="O98" i="2"/>
  <c r="P98" i="2"/>
  <c r="O99" i="2"/>
  <c r="P99" i="2"/>
  <c r="O100" i="2"/>
  <c r="P100" i="2"/>
  <c r="O101" i="2"/>
  <c r="P101" i="2"/>
  <c r="O102" i="2"/>
  <c r="P102" i="2"/>
  <c r="P77" i="2"/>
  <c r="O77" i="2"/>
  <c r="O60" i="2"/>
  <c r="P60" i="2"/>
  <c r="O61" i="2"/>
  <c r="P61" i="2"/>
  <c r="O62" i="2"/>
  <c r="P62" i="2"/>
  <c r="O63" i="2"/>
  <c r="P63" i="2"/>
  <c r="O64" i="2"/>
  <c r="P64" i="2"/>
  <c r="O65" i="2"/>
  <c r="P65" i="2"/>
  <c r="O66" i="2"/>
  <c r="P66" i="2"/>
  <c r="O67" i="2"/>
  <c r="P67" i="2"/>
  <c r="O68" i="2"/>
  <c r="P68" i="2"/>
  <c r="O69" i="2"/>
  <c r="P69" i="2"/>
  <c r="O70" i="2"/>
  <c r="P70" i="2"/>
  <c r="O71" i="2"/>
  <c r="P71" i="2"/>
  <c r="O72" i="2"/>
  <c r="P72" i="2"/>
  <c r="P59" i="2"/>
  <c r="O59" i="2"/>
  <c r="O40" i="2"/>
  <c r="P40" i="2"/>
  <c r="O41" i="2"/>
  <c r="P41" i="2"/>
  <c r="O42" i="2"/>
  <c r="P42" i="2"/>
  <c r="O43" i="2"/>
  <c r="P43" i="2"/>
  <c r="O44" i="2"/>
  <c r="P44" i="2"/>
  <c r="O45" i="2"/>
  <c r="P45" i="2"/>
  <c r="O46" i="2"/>
  <c r="P46" i="2"/>
  <c r="O47" i="2"/>
  <c r="P47" i="2"/>
  <c r="O48" i="2"/>
  <c r="P48" i="2"/>
  <c r="O49" i="2"/>
  <c r="P49" i="2"/>
  <c r="O50" i="2"/>
  <c r="P50" i="2"/>
  <c r="O51" i="2"/>
  <c r="P51" i="2"/>
  <c r="O52" i="2"/>
  <c r="P52" i="2"/>
  <c r="O53" i="2"/>
  <c r="P53" i="2"/>
  <c r="O54" i="2"/>
  <c r="P54" i="2"/>
  <c r="P39" i="2"/>
  <c r="O39" i="2"/>
  <c r="O7" i="2"/>
  <c r="P7" i="2"/>
  <c r="O8" i="2"/>
  <c r="P8" i="2"/>
  <c r="O9" i="2"/>
  <c r="P9" i="2"/>
  <c r="O10" i="2"/>
  <c r="P10" i="2"/>
  <c r="O11" i="2"/>
  <c r="P11" i="2"/>
  <c r="O12" i="2"/>
  <c r="P12" i="2"/>
  <c r="O13" i="2"/>
  <c r="P13" i="2"/>
  <c r="O14" i="2"/>
  <c r="P14" i="2"/>
  <c r="O15" i="2"/>
  <c r="P15" i="2"/>
  <c r="O16" i="2"/>
  <c r="P16" i="2"/>
  <c r="O17" i="2"/>
  <c r="P17" i="2"/>
  <c r="O18" i="2"/>
  <c r="P18" i="2"/>
  <c r="O19" i="2"/>
  <c r="P19" i="2"/>
  <c r="O20" i="2"/>
  <c r="P20" i="2"/>
  <c r="O21" i="2"/>
  <c r="P21" i="2"/>
  <c r="O22" i="2"/>
  <c r="P22" i="2"/>
  <c r="O23" i="2"/>
  <c r="P23" i="2"/>
  <c r="O24" i="2"/>
  <c r="P24" i="2"/>
  <c r="O25" i="2"/>
  <c r="P25" i="2"/>
  <c r="O26" i="2"/>
  <c r="P26" i="2"/>
  <c r="O27" i="2"/>
  <c r="P27" i="2"/>
  <c r="O28" i="2"/>
  <c r="P28" i="2"/>
  <c r="O29" i="2"/>
  <c r="P29" i="2"/>
  <c r="O30" i="2"/>
  <c r="P30" i="2"/>
  <c r="O31" i="2"/>
  <c r="P31" i="2"/>
  <c r="O32" i="2"/>
  <c r="P32" i="2"/>
  <c r="O33" i="2"/>
  <c r="P33" i="2"/>
  <c r="O34" i="2"/>
  <c r="P34" i="2"/>
  <c r="P6" i="2"/>
  <c r="O6" i="2"/>
  <c r="G89" i="2"/>
  <c r="H89" i="2"/>
  <c r="G90" i="2"/>
  <c r="H90" i="2"/>
  <c r="G91" i="2"/>
  <c r="H91" i="2"/>
  <c r="G92" i="2"/>
  <c r="H92" i="2"/>
  <c r="G93" i="2"/>
  <c r="H93" i="2"/>
  <c r="G94" i="2"/>
  <c r="H94" i="2"/>
  <c r="G95" i="2"/>
  <c r="H95" i="2"/>
  <c r="G96" i="2"/>
  <c r="H96" i="2"/>
  <c r="G97" i="2"/>
  <c r="H97" i="2"/>
  <c r="G98" i="2"/>
  <c r="H98" i="2"/>
  <c r="G99" i="2"/>
  <c r="H99" i="2"/>
  <c r="G100" i="2"/>
  <c r="H100" i="2"/>
  <c r="G101" i="2"/>
  <c r="H101" i="2"/>
  <c r="H88" i="2"/>
  <c r="G88"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H62" i="2"/>
  <c r="G62"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H38" i="2"/>
  <c r="G38"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H6"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6" i="2"/>
  <c r="W77" i="2"/>
  <c r="W35" i="2"/>
  <c r="G6" i="2"/>
  <c r="H249" i="9"/>
  <c r="U84" i="2" s="1"/>
  <c r="H250" i="9"/>
  <c r="U85" i="2" s="1"/>
  <c r="H251" i="9"/>
  <c r="U86" i="2" s="1"/>
  <c r="H252" i="9"/>
  <c r="U87" i="2" s="1"/>
  <c r="H253" i="9"/>
  <c r="U88" i="2" s="1"/>
  <c r="H254" i="9"/>
  <c r="U89" i="2" s="1"/>
  <c r="H255" i="9"/>
  <c r="U90" i="2" s="1"/>
  <c r="H256" i="9"/>
  <c r="U91" i="2" s="1"/>
  <c r="H4" i="9"/>
  <c r="E6" i="2" s="1"/>
  <c r="H5" i="9"/>
  <c r="E7" i="2" s="1"/>
  <c r="H6" i="9"/>
  <c r="E8" i="2" s="1"/>
  <c r="H7" i="9"/>
  <c r="E9" i="2" s="1"/>
  <c r="H8" i="9"/>
  <c r="E10" i="2" s="1"/>
  <c r="H9" i="9"/>
  <c r="E11" i="2" s="1"/>
  <c r="H10" i="9"/>
  <c r="E12" i="2" s="1"/>
  <c r="H11" i="9"/>
  <c r="E13" i="2" s="1"/>
  <c r="H12" i="9"/>
  <c r="E14" i="2" s="1"/>
  <c r="H13" i="9"/>
  <c r="E15" i="2" s="1"/>
  <c r="H14" i="9"/>
  <c r="E16" i="2" s="1"/>
  <c r="H15" i="9"/>
  <c r="E17" i="2" s="1"/>
  <c r="H16" i="9"/>
  <c r="E18" i="2" s="1"/>
  <c r="H17" i="9"/>
  <c r="E19" i="2" s="1"/>
  <c r="H18" i="9"/>
  <c r="E20" i="2" s="1"/>
  <c r="H19" i="9"/>
  <c r="E21" i="2" s="1"/>
  <c r="H20" i="9"/>
  <c r="E22" i="2" s="1"/>
  <c r="H21" i="9"/>
  <c r="E23" i="2" s="1"/>
  <c r="H22" i="9"/>
  <c r="E24" i="2" s="1"/>
  <c r="H23" i="9"/>
  <c r="E25" i="2" s="1"/>
  <c r="H24" i="9"/>
  <c r="E26" i="2" s="1"/>
  <c r="H25" i="9"/>
  <c r="E27" i="2" s="1"/>
  <c r="H26" i="9"/>
  <c r="E28" i="2" s="1"/>
  <c r="H27" i="9"/>
  <c r="E29" i="2" s="1"/>
  <c r="H28" i="9"/>
  <c r="E30" i="2" s="1"/>
  <c r="H29" i="9"/>
  <c r="E31" i="2" s="1"/>
  <c r="H30" i="9"/>
  <c r="E32" i="2" s="1"/>
  <c r="H31" i="9"/>
  <c r="E33" i="2" s="1"/>
  <c r="H32" i="9"/>
  <c r="E34" i="2" s="1"/>
  <c r="H33" i="9"/>
  <c r="E38" i="2" s="1"/>
  <c r="H34" i="9"/>
  <c r="E39" i="2" s="1"/>
  <c r="H35" i="9"/>
  <c r="E40" i="2" s="1"/>
  <c r="H36" i="9"/>
  <c r="E41" i="2" s="1"/>
  <c r="H37" i="9"/>
  <c r="E42" i="2" s="1"/>
  <c r="H38" i="9"/>
  <c r="E43" i="2" s="1"/>
  <c r="H39" i="9"/>
  <c r="E44" i="2" s="1"/>
  <c r="H40" i="9"/>
  <c r="E45" i="2" s="1"/>
  <c r="H41" i="9"/>
  <c r="E46" i="2" s="1"/>
  <c r="H42" i="9"/>
  <c r="E47" i="2" s="1"/>
  <c r="H43" i="9"/>
  <c r="E48" i="2" s="1"/>
  <c r="H44" i="9"/>
  <c r="E49" i="2" s="1"/>
  <c r="H45" i="9"/>
  <c r="E50" i="2" s="1"/>
  <c r="H46" i="9"/>
  <c r="E51" i="2" s="1"/>
  <c r="H47" i="9"/>
  <c r="E52" i="2" s="1"/>
  <c r="H48" i="9"/>
  <c r="E53" i="2" s="1"/>
  <c r="H49" i="9"/>
  <c r="E54" i="2" s="1"/>
  <c r="H50" i="9"/>
  <c r="E55" i="2" s="1"/>
  <c r="H51" i="9"/>
  <c r="E56" i="2" s="1"/>
  <c r="H52" i="9"/>
  <c r="E57" i="2" s="1"/>
  <c r="H53" i="9"/>
  <c r="E58" i="2" s="1"/>
  <c r="H54" i="9"/>
  <c r="E62" i="2" s="1"/>
  <c r="H55" i="9"/>
  <c r="E63" i="2" s="1"/>
  <c r="H56" i="9"/>
  <c r="E64" i="2" s="1"/>
  <c r="H57" i="9"/>
  <c r="E65" i="2" s="1"/>
  <c r="H58" i="9"/>
  <c r="E66" i="2" s="1"/>
  <c r="H59" i="9"/>
  <c r="E67" i="2" s="1"/>
  <c r="H60" i="9"/>
  <c r="E68" i="2" s="1"/>
  <c r="H61" i="9"/>
  <c r="E69" i="2" s="1"/>
  <c r="H62" i="9"/>
  <c r="E70" i="2" s="1"/>
  <c r="H63" i="9"/>
  <c r="E71" i="2" s="1"/>
  <c r="H64" i="9"/>
  <c r="E72" i="2" s="1"/>
  <c r="H65" i="9"/>
  <c r="E73" i="2" s="1"/>
  <c r="H66" i="9"/>
  <c r="E74" i="2" s="1"/>
  <c r="H67" i="9"/>
  <c r="E75" i="2" s="1"/>
  <c r="H68" i="9"/>
  <c r="E76" i="2" s="1"/>
  <c r="H69" i="9"/>
  <c r="E77" i="2" s="1"/>
  <c r="H70" i="9"/>
  <c r="E78" i="2" s="1"/>
  <c r="H71" i="9"/>
  <c r="E79" i="2" s="1"/>
  <c r="H72" i="9"/>
  <c r="E80" i="2" s="1"/>
  <c r="H73" i="9"/>
  <c r="E81" i="2" s="1"/>
  <c r="H74" i="9"/>
  <c r="E82" i="2" s="1"/>
  <c r="H75" i="9"/>
  <c r="E83" i="2" s="1"/>
  <c r="H76" i="9"/>
  <c r="E84" i="2" s="1"/>
  <c r="H77" i="9"/>
  <c r="E88" i="2" s="1"/>
  <c r="H78" i="9"/>
  <c r="E89" i="2" s="1"/>
  <c r="H79" i="9"/>
  <c r="E90" i="2" s="1"/>
  <c r="H80" i="9"/>
  <c r="E91" i="2" s="1"/>
  <c r="H81" i="9"/>
  <c r="E92" i="2" s="1"/>
  <c r="H82" i="9"/>
  <c r="E93" i="2" s="1"/>
  <c r="H83" i="9"/>
  <c r="E94" i="2" s="1"/>
  <c r="H84" i="9"/>
  <c r="E95" i="2" s="1"/>
  <c r="H85" i="9"/>
  <c r="E96" i="2" s="1"/>
  <c r="H86" i="9"/>
  <c r="E97" i="2" s="1"/>
  <c r="H87" i="9"/>
  <c r="E98" i="2" s="1"/>
  <c r="H88" i="9"/>
  <c r="E99" i="2" s="1"/>
  <c r="H89" i="9"/>
  <c r="E100" i="2" s="1"/>
  <c r="H90" i="9"/>
  <c r="E101" i="2" s="1"/>
  <c r="H91" i="9"/>
  <c r="M6" i="2" s="1"/>
  <c r="H92" i="9"/>
  <c r="M7" i="2" s="1"/>
  <c r="H93" i="9"/>
  <c r="M8" i="2" s="1"/>
  <c r="H94" i="9"/>
  <c r="M9" i="2" s="1"/>
  <c r="H95" i="9"/>
  <c r="M10" i="2" s="1"/>
  <c r="H96" i="9"/>
  <c r="M11" i="2" s="1"/>
  <c r="H97" i="9"/>
  <c r="M12" i="2" s="1"/>
  <c r="H98" i="9"/>
  <c r="M13" i="2" s="1"/>
  <c r="H99" i="9"/>
  <c r="M14" i="2" s="1"/>
  <c r="H100" i="9"/>
  <c r="M15" i="2" s="1"/>
  <c r="H101" i="9"/>
  <c r="M16" i="2" s="1"/>
  <c r="H102" i="9"/>
  <c r="M17" i="2" s="1"/>
  <c r="H103" i="9"/>
  <c r="M18" i="2" s="1"/>
  <c r="H104" i="9"/>
  <c r="M19" i="2" s="1"/>
  <c r="H105" i="9"/>
  <c r="M20" i="2" s="1"/>
  <c r="H106" i="9"/>
  <c r="M21" i="2" s="1"/>
  <c r="H107" i="9"/>
  <c r="M22" i="2" s="1"/>
  <c r="H108" i="9"/>
  <c r="M23" i="2" s="1"/>
  <c r="H109" i="9"/>
  <c r="M24" i="2" s="1"/>
  <c r="H110" i="9"/>
  <c r="M25" i="2" s="1"/>
  <c r="H111" i="9"/>
  <c r="M26" i="2" s="1"/>
  <c r="H112" i="9"/>
  <c r="M27" i="2" s="1"/>
  <c r="H113" i="9"/>
  <c r="M28" i="2" s="1"/>
  <c r="H114" i="9"/>
  <c r="M29" i="2" s="1"/>
  <c r="H115" i="9"/>
  <c r="M30" i="2" s="1"/>
  <c r="H116" i="9"/>
  <c r="M31" i="2" s="1"/>
  <c r="H117" i="9"/>
  <c r="M32" i="2" s="1"/>
  <c r="H118" i="9"/>
  <c r="M33" i="2" s="1"/>
  <c r="H119" i="9"/>
  <c r="M34" i="2" s="1"/>
  <c r="H120" i="9"/>
  <c r="M39" i="2" s="1"/>
  <c r="H121" i="9"/>
  <c r="M40" i="2" s="1"/>
  <c r="H122" i="9"/>
  <c r="M41" i="2" s="1"/>
  <c r="H123" i="9"/>
  <c r="M42" i="2" s="1"/>
  <c r="H124" i="9"/>
  <c r="M43" i="2" s="1"/>
  <c r="H125" i="9"/>
  <c r="M44" i="2" s="1"/>
  <c r="H126" i="9"/>
  <c r="M45" i="2" s="1"/>
  <c r="H127" i="9"/>
  <c r="M46" i="2" s="1"/>
  <c r="H128" i="9"/>
  <c r="M47" i="2" s="1"/>
  <c r="H129" i="9"/>
  <c r="M48" i="2" s="1"/>
  <c r="H130" i="9"/>
  <c r="M49" i="2" s="1"/>
  <c r="H131" i="9"/>
  <c r="M50" i="2" s="1"/>
  <c r="H132" i="9"/>
  <c r="M51" i="2" s="1"/>
  <c r="H133" i="9"/>
  <c r="M52" i="2" s="1"/>
  <c r="H134" i="9"/>
  <c r="M53" i="2" s="1"/>
  <c r="H135" i="9"/>
  <c r="M54" i="2" s="1"/>
  <c r="H136" i="9"/>
  <c r="M59" i="2" s="1"/>
  <c r="H137" i="9"/>
  <c r="M60" i="2" s="1"/>
  <c r="H138" i="9"/>
  <c r="M61" i="2" s="1"/>
  <c r="H139" i="9"/>
  <c r="M62" i="2" s="1"/>
  <c r="H140" i="9"/>
  <c r="M63" i="2" s="1"/>
  <c r="H141" i="9"/>
  <c r="M64" i="2" s="1"/>
  <c r="H142" i="9"/>
  <c r="M65" i="2" s="1"/>
  <c r="H143" i="9"/>
  <c r="M66" i="2" s="1"/>
  <c r="H144" i="9"/>
  <c r="M67" i="2" s="1"/>
  <c r="H145" i="9"/>
  <c r="M68" i="2" s="1"/>
  <c r="H146" i="9"/>
  <c r="M69" i="2" s="1"/>
  <c r="H147" i="9"/>
  <c r="M70" i="2" s="1"/>
  <c r="H148" i="9"/>
  <c r="M71" i="2" s="1"/>
  <c r="H149" i="9"/>
  <c r="M72" i="2" s="1"/>
  <c r="H150" i="9"/>
  <c r="M73" i="2" s="1"/>
  <c r="H151" i="9"/>
  <c r="M77" i="2" s="1"/>
  <c r="H152" i="9"/>
  <c r="M78" i="2" s="1"/>
  <c r="H153" i="9"/>
  <c r="M79" i="2" s="1"/>
  <c r="H154" i="9"/>
  <c r="M80" i="2" s="1"/>
  <c r="H155" i="9"/>
  <c r="M81" i="2" s="1"/>
  <c r="H156" i="9"/>
  <c r="M82" i="2" s="1"/>
  <c r="H157" i="9"/>
  <c r="M83" i="2" s="1"/>
  <c r="H158" i="9"/>
  <c r="M84" i="2" s="1"/>
  <c r="H159" i="9"/>
  <c r="M85" i="2" s="1"/>
  <c r="H160" i="9"/>
  <c r="M86" i="2" s="1"/>
  <c r="H161" i="9"/>
  <c r="M87" i="2" s="1"/>
  <c r="H162" i="9"/>
  <c r="M88" i="2" s="1"/>
  <c r="H163" i="9"/>
  <c r="M89" i="2" s="1"/>
  <c r="H164" i="9"/>
  <c r="M90" i="2" s="1"/>
  <c r="H165" i="9"/>
  <c r="M91" i="2" s="1"/>
  <c r="H166" i="9"/>
  <c r="M92" i="2" s="1"/>
  <c r="H167" i="9"/>
  <c r="M93" i="2" s="1"/>
  <c r="H168" i="9"/>
  <c r="M94" i="2" s="1"/>
  <c r="H169" i="9"/>
  <c r="M95" i="2" s="1"/>
  <c r="H170" i="9"/>
  <c r="M96" i="2" s="1"/>
  <c r="H171" i="9"/>
  <c r="M97" i="2" s="1"/>
  <c r="H172" i="9"/>
  <c r="M98" i="2" s="1"/>
  <c r="H173" i="9"/>
  <c r="M99" i="2" s="1"/>
  <c r="H174" i="9"/>
  <c r="M100" i="2" s="1"/>
  <c r="H175" i="9"/>
  <c r="M101" i="2" s="1"/>
  <c r="H176" i="9"/>
  <c r="M102" i="2" s="1"/>
  <c r="H177" i="9"/>
  <c r="H178" i="9"/>
  <c r="U7" i="2" s="1"/>
  <c r="H179" i="9"/>
  <c r="U8" i="2" s="1"/>
  <c r="H180" i="9"/>
  <c r="U9" i="2" s="1"/>
  <c r="H181" i="9"/>
  <c r="U10" i="2" s="1"/>
  <c r="H182" i="9"/>
  <c r="U11" i="2" s="1"/>
  <c r="H183" i="9"/>
  <c r="U12" i="2" s="1"/>
  <c r="H184" i="9"/>
  <c r="U13" i="2" s="1"/>
  <c r="H185" i="9"/>
  <c r="U14" i="2" s="1"/>
  <c r="H186" i="9"/>
  <c r="U15" i="2" s="1"/>
  <c r="H187" i="9"/>
  <c r="U16" i="2" s="1"/>
  <c r="H188" i="9"/>
  <c r="U17" i="2" s="1"/>
  <c r="H189" i="9"/>
  <c r="U18" i="2" s="1"/>
  <c r="H190" i="9"/>
  <c r="U19" i="2" s="1"/>
  <c r="H191" i="9"/>
  <c r="U20" i="2" s="1"/>
  <c r="H192" i="9"/>
  <c r="U21" i="2" s="1"/>
  <c r="H193" i="9"/>
  <c r="U22" i="2" s="1"/>
  <c r="H194" i="9"/>
  <c r="U23" i="2" s="1"/>
  <c r="H195" i="9"/>
  <c r="U24" i="2" s="1"/>
  <c r="H196" i="9"/>
  <c r="U25" i="2" s="1"/>
  <c r="H197" i="9"/>
  <c r="U26" i="2" s="1"/>
  <c r="H198" i="9"/>
  <c r="U27" i="2" s="1"/>
  <c r="H199" i="9"/>
  <c r="U28" i="2" s="1"/>
  <c r="H200" i="9"/>
  <c r="U29" i="2" s="1"/>
  <c r="H201" i="9"/>
  <c r="U30" i="2" s="1"/>
  <c r="H202" i="9"/>
  <c r="U31" i="2" s="1"/>
  <c r="H203" i="9"/>
  <c r="U35" i="2" s="1"/>
  <c r="H204" i="9"/>
  <c r="U36" i="2" s="1"/>
  <c r="H205" i="9"/>
  <c r="U37" i="2" s="1"/>
  <c r="H206" i="9"/>
  <c r="U38" i="2" s="1"/>
  <c r="H207" i="9"/>
  <c r="U39" i="2" s="1"/>
  <c r="H208" i="9"/>
  <c r="U40" i="2" s="1"/>
  <c r="H209" i="9"/>
  <c r="U41" i="2" s="1"/>
  <c r="H210" i="9"/>
  <c r="U42" i="2" s="1"/>
  <c r="H211" i="9"/>
  <c r="U43" i="2" s="1"/>
  <c r="H212" i="9"/>
  <c r="U44" i="2" s="1"/>
  <c r="H213" i="9"/>
  <c r="U45" i="2" s="1"/>
  <c r="H214" i="9"/>
  <c r="U46" i="2" s="1"/>
  <c r="H215" i="9"/>
  <c r="U47" i="2" s="1"/>
  <c r="H216" i="9"/>
  <c r="U48" i="2" s="1"/>
  <c r="H217" i="9"/>
  <c r="U49" i="2" s="1"/>
  <c r="H218" i="9"/>
  <c r="U50" i="2" s="1"/>
  <c r="H219" i="9"/>
  <c r="U51" i="2" s="1"/>
  <c r="H220" i="9"/>
  <c r="U52" i="2" s="1"/>
  <c r="H221" i="9"/>
  <c r="U53" i="2" s="1"/>
  <c r="H222" i="9"/>
  <c r="U54" i="2" s="1"/>
  <c r="H223" i="9"/>
  <c r="U55" i="2" s="1"/>
  <c r="H224" i="9"/>
  <c r="U56" i="2" s="1"/>
  <c r="H225" i="9"/>
  <c r="U57" i="2" s="1"/>
  <c r="H226" i="9"/>
  <c r="U58" i="2" s="1"/>
  <c r="H227" i="9"/>
  <c r="U59" i="2" s="1"/>
  <c r="H228" i="9"/>
  <c r="U60" i="2" s="1"/>
  <c r="H229" i="9"/>
  <c r="U61" i="2" s="1"/>
  <c r="H230" i="9"/>
  <c r="U62" i="2" s="1"/>
  <c r="H231" i="9"/>
  <c r="U63" i="2" s="1"/>
  <c r="H232" i="9"/>
  <c r="U64" i="2" s="1"/>
  <c r="H233" i="9"/>
  <c r="U65" i="2" s="1"/>
  <c r="H234" i="9"/>
  <c r="U66" i="2" s="1"/>
  <c r="H235" i="9"/>
  <c r="U67" i="2" s="1"/>
  <c r="H236" i="9"/>
  <c r="U68" i="2" s="1"/>
  <c r="H237" i="9"/>
  <c r="U69" i="2" s="1"/>
  <c r="H238" i="9"/>
  <c r="U70" i="2" s="1"/>
  <c r="H239" i="9"/>
  <c r="U71" i="2" s="1"/>
  <c r="H240" i="9"/>
  <c r="U72" i="2" s="1"/>
  <c r="H241" i="9"/>
  <c r="U73" i="2" s="1"/>
  <c r="H242" i="9"/>
  <c r="U74" i="2" s="1"/>
  <c r="H243" i="9"/>
  <c r="U75" i="2" s="1"/>
  <c r="H244" i="9"/>
  <c r="U76" i="2" s="1"/>
  <c r="H245" i="9"/>
  <c r="U77" i="2" s="1"/>
  <c r="H246" i="9"/>
  <c r="U78" i="2" s="1"/>
  <c r="H247" i="9"/>
  <c r="U79" i="2" s="1"/>
  <c r="H248" i="9"/>
  <c r="U83" i="2" s="1"/>
  <c r="T96" i="2" l="1"/>
  <c r="W107" i="2"/>
  <c r="W108" i="2" s="1"/>
  <c r="V95" i="2"/>
  <c r="T95" i="2" l="1"/>
  <c r="P105" i="2"/>
  <c r="P106"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6" i="2"/>
  <c r="X77" i="2"/>
  <c r="U6" i="2" l="1"/>
</calcChain>
</file>

<file path=xl/sharedStrings.xml><?xml version="1.0" encoding="utf-8"?>
<sst xmlns="http://schemas.openxmlformats.org/spreadsheetml/2006/main" count="2362" uniqueCount="1425">
  <si>
    <t>AIR</t>
  </si>
  <si>
    <t>LIGHT</t>
  </si>
  <si>
    <t>MIND</t>
  </si>
  <si>
    <t>Y</t>
  </si>
  <si>
    <t>?</t>
  </si>
  <si>
    <t>Weight</t>
  </si>
  <si>
    <t>ID</t>
  </si>
  <si>
    <t>Part Name</t>
  </si>
  <si>
    <t>Required</t>
  </si>
  <si>
    <t>Meet Thresholds for Particulate Matter</t>
  </si>
  <si>
    <t>L01.1</t>
  </si>
  <si>
    <t>M01.1</t>
  </si>
  <si>
    <t>Meet Thresholds for Organic Gases</t>
  </si>
  <si>
    <t>L02.1</t>
  </si>
  <si>
    <t>M02.1</t>
  </si>
  <si>
    <t>Meet Thresholds for Inorganic Gases</t>
  </si>
  <si>
    <t>L03.1</t>
  </si>
  <si>
    <t>L04.1</t>
  </si>
  <si>
    <t>Manage Glare from Electric Lighting</t>
  </si>
  <si>
    <t>M03.1</t>
  </si>
  <si>
    <t>L05.1</t>
  </si>
  <si>
    <t>M03.2</t>
  </si>
  <si>
    <t>Prohibit Indoor Smoking</t>
  </si>
  <si>
    <t>L05.2</t>
  </si>
  <si>
    <t>M03.3</t>
  </si>
  <si>
    <t>Prohibit Outdoor Smoking</t>
  </si>
  <si>
    <t>L06.1</t>
  </si>
  <si>
    <t>Ensure Adequate Ventilation</t>
  </si>
  <si>
    <t>L07.1</t>
  </si>
  <si>
    <t>M04.1</t>
  </si>
  <si>
    <t>Offer Mental Health Education</t>
  </si>
  <si>
    <t>Mitigate Construction Pollution</t>
  </si>
  <si>
    <t>L08.1</t>
  </si>
  <si>
    <t>M04.2</t>
  </si>
  <si>
    <t>Offer Mental Health Education for Managers</t>
  </si>
  <si>
    <t>A05.1</t>
  </si>
  <si>
    <t>L08.2</t>
  </si>
  <si>
    <t>Manage Flicker</t>
  </si>
  <si>
    <t>M05.1</t>
  </si>
  <si>
    <t>Develop Stress Management Plan</t>
  </si>
  <si>
    <t>A05.2</t>
  </si>
  <si>
    <t>Enhance Occupant Controllability</t>
  </si>
  <si>
    <t>M06.1</t>
  </si>
  <si>
    <t>A05.3</t>
  </si>
  <si>
    <t>Provide Supplemental Lighting</t>
  </si>
  <si>
    <t>A06.1</t>
  </si>
  <si>
    <t>M07.1</t>
  </si>
  <si>
    <t>A06.2</t>
  </si>
  <si>
    <t>MOVEMENT</t>
  </si>
  <si>
    <t>M08.1</t>
  </si>
  <si>
    <t>Provide Restorative Programming</t>
  </si>
  <si>
    <t>A07.1</t>
  </si>
  <si>
    <t>M09.1</t>
  </si>
  <si>
    <t>A07.2</t>
  </si>
  <si>
    <t>V01.1</t>
  </si>
  <si>
    <t>Design Active Buildings and Communities</t>
  </si>
  <si>
    <t>A08.1</t>
  </si>
  <si>
    <t>V02.1</t>
  </si>
  <si>
    <t>Support Visual Ergonomics</t>
  </si>
  <si>
    <t>M10.1</t>
  </si>
  <si>
    <t>A08.2</t>
  </si>
  <si>
    <t>V02.2</t>
  </si>
  <si>
    <t>M10.2</t>
  </si>
  <si>
    <t>A09.1</t>
  </si>
  <si>
    <t>V02.3</t>
  </si>
  <si>
    <t>M11.1</t>
  </si>
  <si>
    <t>V02.4</t>
  </si>
  <si>
    <t>M11.2</t>
  </si>
  <si>
    <t>A10.1</t>
  </si>
  <si>
    <t>V02.5</t>
  </si>
  <si>
    <t>A11.1</t>
  </si>
  <si>
    <t>V03.1</t>
  </si>
  <si>
    <t>COMMUNITY</t>
  </si>
  <si>
    <t>A12.1</t>
  </si>
  <si>
    <t>V03.2</t>
  </si>
  <si>
    <t>Integrate Point-of-Decision Signage</t>
  </si>
  <si>
    <t>A13.1</t>
  </si>
  <si>
    <t>V03.3</t>
  </si>
  <si>
    <t>Promote Visible Stairs</t>
  </si>
  <si>
    <t>C01.1</t>
  </si>
  <si>
    <t>Provide WELL Feature Guide</t>
  </si>
  <si>
    <t>A14.1</t>
  </si>
  <si>
    <t>V04.1</t>
  </si>
  <si>
    <t>C02.1</t>
  </si>
  <si>
    <t>Facilitate Stakeholder Charrette</t>
  </si>
  <si>
    <t>V04.2</t>
  </si>
  <si>
    <t>C02.2</t>
  </si>
  <si>
    <t>Promote Health-Oriented Mission</t>
  </si>
  <si>
    <t>V05.1</t>
  </si>
  <si>
    <t>C03.1</t>
  </si>
  <si>
    <t>WATER</t>
  </si>
  <si>
    <t>V05.2</t>
  </si>
  <si>
    <t>Select Sites with Access to Mass Transit</t>
  </si>
  <si>
    <t>Select Project Survey</t>
  </si>
  <si>
    <t>V06.1</t>
  </si>
  <si>
    <t>Administer Survey and Report Results</t>
  </si>
  <si>
    <t>W01.1</t>
  </si>
  <si>
    <t>V07.1</t>
  </si>
  <si>
    <t>Provide Active Workstations</t>
  </si>
  <si>
    <t>C05.1</t>
  </si>
  <si>
    <t>W02.1</t>
  </si>
  <si>
    <t>V08.1</t>
  </si>
  <si>
    <t>C05.2</t>
  </si>
  <si>
    <t>W02.2</t>
  </si>
  <si>
    <t>V08.2</t>
  </si>
  <si>
    <t>W03.1</t>
  </si>
  <si>
    <t>V09.1</t>
  </si>
  <si>
    <t>Implement Legionella Management Plan</t>
  </si>
  <si>
    <t>V10.1</t>
  </si>
  <si>
    <t>Provide Self-Monitoring Tools</t>
  </si>
  <si>
    <t>C06.1</t>
  </si>
  <si>
    <t>W04.1</t>
  </si>
  <si>
    <t>C06.2</t>
  </si>
  <si>
    <t>W05.1</t>
  </si>
  <si>
    <t>W05.2</t>
  </si>
  <si>
    <t>C07.1</t>
  </si>
  <si>
    <t>W06.1</t>
  </si>
  <si>
    <t>Ensure Drinking Water Access</t>
  </si>
  <si>
    <t>C07.2</t>
  </si>
  <si>
    <t>W07.1</t>
  </si>
  <si>
    <t>THERMAL COMFORT</t>
  </si>
  <si>
    <t>C08.1</t>
  </si>
  <si>
    <t>W07.2</t>
  </si>
  <si>
    <t>C09.1</t>
  </si>
  <si>
    <t>W07.3</t>
  </si>
  <si>
    <t>T01.1</t>
  </si>
  <si>
    <t>C09.2</t>
  </si>
  <si>
    <t>W08.1</t>
  </si>
  <si>
    <t>T01.2</t>
  </si>
  <si>
    <t>Monitor Thermal Parameters</t>
  </si>
  <si>
    <t>C10.1</t>
  </si>
  <si>
    <t>W08.2</t>
  </si>
  <si>
    <t>T02.1</t>
  </si>
  <si>
    <t>C10.2</t>
  </si>
  <si>
    <t>T03.1</t>
  </si>
  <si>
    <t>C10.3</t>
  </si>
  <si>
    <t>T04.1</t>
  </si>
  <si>
    <t>C11.1</t>
  </si>
  <si>
    <t>T04.2</t>
  </si>
  <si>
    <t>C12.1</t>
  </si>
  <si>
    <t>NOURISHMENT</t>
  </si>
  <si>
    <t>T05.1</t>
  </si>
  <si>
    <t>C13.1</t>
  </si>
  <si>
    <t>T05.2</t>
  </si>
  <si>
    <t>C14.1</t>
  </si>
  <si>
    <t>N01.1</t>
  </si>
  <si>
    <t>T06.1</t>
  </si>
  <si>
    <t>Monitor Thermal Environment</t>
  </si>
  <si>
    <t>C14.2</t>
  </si>
  <si>
    <t>N01.2</t>
  </si>
  <si>
    <t>Promote Fruit and Vegetable Visibility</t>
  </si>
  <si>
    <t>T07.1</t>
  </si>
  <si>
    <t>Manage Relative Humidity</t>
  </si>
  <si>
    <t>Promote Business Continuity</t>
  </si>
  <si>
    <t>N02.1</t>
  </si>
  <si>
    <t>Provide Nutritional Information</t>
  </si>
  <si>
    <t>Support Emergency Resilience</t>
  </si>
  <si>
    <t>N02.2</t>
  </si>
  <si>
    <t>Manage Outdoor Heat</t>
  </si>
  <si>
    <t>N02.3</t>
  </si>
  <si>
    <t>Avoid Excessive Wind</t>
  </si>
  <si>
    <t>N03.1</t>
  </si>
  <si>
    <t>Limit Total Sugars</t>
  </si>
  <si>
    <t>Disclose Labor Practices</t>
  </si>
  <si>
    <t>N03.2</t>
  </si>
  <si>
    <t>Promote Whole Grains</t>
  </si>
  <si>
    <t>Implement Responsible Labor Practices</t>
  </si>
  <si>
    <t>N04.1</t>
  </si>
  <si>
    <t>SOUND</t>
  </si>
  <si>
    <t>N05.1</t>
  </si>
  <si>
    <t>INNOVATION</t>
  </si>
  <si>
    <t>N06.1</t>
  </si>
  <si>
    <t>Promote Healthy Portions</t>
  </si>
  <si>
    <t>S01.1</t>
  </si>
  <si>
    <t>Label Acoustic Zones</t>
  </si>
  <si>
    <t>N07.1</t>
  </si>
  <si>
    <t>Provide Nutrition Education</t>
  </si>
  <si>
    <t>S01</t>
  </si>
  <si>
    <t>I01</t>
  </si>
  <si>
    <t>Propose Innovations</t>
  </si>
  <si>
    <t>N08.1</t>
  </si>
  <si>
    <t>S02</t>
  </si>
  <si>
    <t>Limit Background Noise Levels</t>
  </si>
  <si>
    <t>I02</t>
  </si>
  <si>
    <t>N09.1</t>
  </si>
  <si>
    <t>S03</t>
  </si>
  <si>
    <t>I03</t>
  </si>
  <si>
    <t>Offer WELL Educational Tours</t>
  </si>
  <si>
    <t>N09.2</t>
  </si>
  <si>
    <t>I04</t>
  </si>
  <si>
    <t>N10.1</t>
  </si>
  <si>
    <t>Provide Meal Support</t>
  </si>
  <si>
    <t>S04</t>
  </si>
  <si>
    <t>I05</t>
  </si>
  <si>
    <t>N11.1</t>
  </si>
  <si>
    <t>Implement Responsible Sourcing</t>
  </si>
  <si>
    <t>S05</t>
  </si>
  <si>
    <t>N12.1</t>
  </si>
  <si>
    <t>Provide Gardening Space</t>
  </si>
  <si>
    <t>N13.1</t>
  </si>
  <si>
    <t>Specify Impact Noise Reducing Flooring</t>
  </si>
  <si>
    <t>Meet Thresholds for Impact Noise Rating</t>
  </si>
  <si>
    <t>Provide Enhanced Speech Intelligibility</t>
  </si>
  <si>
    <t>Prioritize Audio Devices and Policies</t>
  </si>
  <si>
    <t>Implement Safety Plan for Non-Potable Water Capture and Reuse</t>
  </si>
  <si>
    <t>P</t>
  </si>
  <si>
    <t>V03</t>
  </si>
  <si>
    <t>V04</t>
  </si>
  <si>
    <t>V05</t>
  </si>
  <si>
    <t>V06</t>
  </si>
  <si>
    <t>V07</t>
  </si>
  <si>
    <t>V08</t>
  </si>
  <si>
    <t>V09</t>
  </si>
  <si>
    <t>V10</t>
  </si>
  <si>
    <t>T01</t>
  </si>
  <si>
    <t>T02</t>
  </si>
  <si>
    <t>T03</t>
  </si>
  <si>
    <t>T04</t>
  </si>
  <si>
    <t>T05</t>
  </si>
  <si>
    <t>T06</t>
  </si>
  <si>
    <t>T07</t>
  </si>
  <si>
    <t>X01</t>
  </si>
  <si>
    <t>Restrict Asbestos</t>
  </si>
  <si>
    <t>Restrict Lead</t>
  </si>
  <si>
    <t>X02</t>
  </si>
  <si>
    <t>Manage Asbestos Hazards</t>
  </si>
  <si>
    <t>X03</t>
  </si>
  <si>
    <t>Manage Lead Hazards</t>
  </si>
  <si>
    <t>X04</t>
  </si>
  <si>
    <t>X05</t>
  </si>
  <si>
    <t>X06</t>
  </si>
  <si>
    <t>X07</t>
  </si>
  <si>
    <t>X08</t>
  </si>
  <si>
    <t>X09</t>
  </si>
  <si>
    <t>X10</t>
  </si>
  <si>
    <t>X11</t>
  </si>
  <si>
    <t>M01</t>
  </si>
  <si>
    <t>M02</t>
  </si>
  <si>
    <t>M03</t>
  </si>
  <si>
    <t>M04</t>
  </si>
  <si>
    <t>M05</t>
  </si>
  <si>
    <t>M06</t>
  </si>
  <si>
    <t>M07</t>
  </si>
  <si>
    <t>M08</t>
  </si>
  <si>
    <t>M09</t>
  </si>
  <si>
    <t>M10</t>
  </si>
  <si>
    <t>M11</t>
  </si>
  <si>
    <t>C01</t>
  </si>
  <si>
    <t>C02</t>
  </si>
  <si>
    <t>C03</t>
  </si>
  <si>
    <t>C04</t>
  </si>
  <si>
    <t>C05</t>
  </si>
  <si>
    <t>C06</t>
  </si>
  <si>
    <t>C07</t>
  </si>
  <si>
    <t>C08</t>
  </si>
  <si>
    <t>C09</t>
  </si>
  <si>
    <t>C10</t>
  </si>
  <si>
    <t>C11</t>
  </si>
  <si>
    <t>C12</t>
  </si>
  <si>
    <t>C13</t>
  </si>
  <si>
    <t>C14</t>
  </si>
  <si>
    <r>
      <t xml:space="preserve">THE </t>
    </r>
    <r>
      <rPr>
        <sz val="24"/>
        <color rgb="FF000000"/>
        <rFont val="Museo Sans 700"/>
      </rPr>
      <t>WELL</t>
    </r>
    <r>
      <rPr>
        <sz val="24"/>
        <color rgb="FF000000"/>
        <rFont val="Museo Sans 300"/>
      </rPr>
      <t xml:space="preserve"> BUILDING STANDARD</t>
    </r>
  </si>
  <si>
    <t>S01.2</t>
  </si>
  <si>
    <t>S02.1</t>
  </si>
  <si>
    <t>S03.2</t>
  </si>
  <si>
    <t>S04.1</t>
  </si>
  <si>
    <t>S05.1</t>
  </si>
  <si>
    <t>part_name</t>
  </si>
  <si>
    <t>part_points</t>
  </si>
  <si>
    <t>min_points (0=no minimum stated)</t>
  </si>
  <si>
    <t>concept_order</t>
  </si>
  <si>
    <t>A01</t>
  </si>
  <si>
    <t>A02</t>
  </si>
  <si>
    <t>A03</t>
  </si>
  <si>
    <t>A04</t>
  </si>
  <si>
    <t>A05</t>
  </si>
  <si>
    <t>A06</t>
  </si>
  <si>
    <t>A07</t>
  </si>
  <si>
    <t>A08</t>
  </si>
  <si>
    <t>A09</t>
  </si>
  <si>
    <t>A10</t>
  </si>
  <si>
    <t>A11</t>
  </si>
  <si>
    <t>A12</t>
  </si>
  <si>
    <t>A13</t>
  </si>
  <si>
    <t>A14</t>
  </si>
  <si>
    <t>W01</t>
  </si>
  <si>
    <t>W02</t>
  </si>
  <si>
    <t>W03</t>
  </si>
  <si>
    <t>W04</t>
  </si>
  <si>
    <t>W05</t>
  </si>
  <si>
    <t>W06</t>
  </si>
  <si>
    <t>W07</t>
  </si>
  <si>
    <t>W08</t>
  </si>
  <si>
    <t>N01</t>
  </si>
  <si>
    <t>N02</t>
  </si>
  <si>
    <t>N03</t>
  </si>
  <si>
    <t>N04</t>
  </si>
  <si>
    <t>N05</t>
  </si>
  <si>
    <t>N06</t>
  </si>
  <si>
    <t>N07</t>
  </si>
  <si>
    <t>N08</t>
  </si>
  <si>
    <t>N09</t>
  </si>
  <si>
    <t>N10</t>
  </si>
  <si>
    <t>N11</t>
  </si>
  <si>
    <t>N12</t>
  </si>
  <si>
    <t>N13</t>
  </si>
  <si>
    <t>L01</t>
  </si>
  <si>
    <t>L02</t>
  </si>
  <si>
    <t>L03</t>
  </si>
  <si>
    <t>L04</t>
  </si>
  <si>
    <t>L05</t>
  </si>
  <si>
    <t>L06</t>
  </si>
  <si>
    <t>L07</t>
  </si>
  <si>
    <t>L08</t>
  </si>
  <si>
    <t>V01</t>
  </si>
  <si>
    <t>V02</t>
  </si>
  <si>
    <t>Manage Polychlorinated Biphenyl (PCB) Hazards</t>
  </si>
  <si>
    <t>part number</t>
  </si>
  <si>
    <t>feature code</t>
  </si>
  <si>
    <t>feature.name</t>
  </si>
  <si>
    <t>Reduce Respiratory Particle Exposure</t>
  </si>
  <si>
    <t>Address Surface Hand Touch</t>
  </si>
  <si>
    <t>W09ß.1</t>
  </si>
  <si>
    <t>C17ß.1</t>
  </si>
  <si>
    <t>S06ß.1</t>
  </si>
  <si>
    <t>S06ß.2</t>
  </si>
  <si>
    <t>S07ß.1</t>
  </si>
  <si>
    <t>S07ß.2</t>
  </si>
  <si>
    <t>N14ß.1</t>
  </si>
  <si>
    <t>T08ß.1</t>
  </si>
  <si>
    <t>T09ß.1</t>
  </si>
  <si>
    <t>T09ß.2</t>
  </si>
  <si>
    <t>T09ß.3</t>
  </si>
  <si>
    <t>points</t>
  </si>
  <si>
    <t>Silver</t>
  </si>
  <si>
    <t>Gold</t>
  </si>
  <si>
    <t>Platinum</t>
  </si>
  <si>
    <t>award</t>
  </si>
  <si>
    <t>Not Certified</t>
  </si>
  <si>
    <t>Date</t>
  </si>
  <si>
    <t>Project Name:</t>
  </si>
  <si>
    <t>MATERIALS</t>
  </si>
  <si>
    <t>X01.1</t>
  </si>
  <si>
    <t>X01.2</t>
  </si>
  <si>
    <t>X01.3</t>
  </si>
  <si>
    <t>X02.1</t>
  </si>
  <si>
    <t>X02.2</t>
  </si>
  <si>
    <t>X02.3</t>
  </si>
  <si>
    <t>X03.1</t>
  </si>
  <si>
    <t>X03.2</t>
  </si>
  <si>
    <t>X04.1</t>
  </si>
  <si>
    <t>X05.1</t>
  </si>
  <si>
    <t>X06.1</t>
  </si>
  <si>
    <t>X07.1</t>
  </si>
  <si>
    <t>X08.1</t>
  </si>
  <si>
    <t>X09.1</t>
  </si>
  <si>
    <t>X10.1</t>
  </si>
  <si>
    <t>X11.1</t>
  </si>
  <si>
    <t>X11.2</t>
  </si>
  <si>
    <t>Projected point total:</t>
  </si>
  <si>
    <t>Anticipated milestone level:</t>
  </si>
  <si>
    <t xml:space="preserve">Applicable Version: </t>
  </si>
  <si>
    <t xml:space="preserve">Enrollment type: </t>
  </si>
  <si>
    <t>WELL Certification</t>
  </si>
  <si>
    <t>N</t>
  </si>
  <si>
    <t>OPTIMIZATION POINTS</t>
  </si>
  <si>
    <t>Meet Radon Threshold</t>
  </si>
  <si>
    <t>Monitor Fundamental Air Parameters</t>
  </si>
  <si>
    <t>Conduct System Balancing</t>
  </si>
  <si>
    <t>A06.3</t>
  </si>
  <si>
    <t>A06.4</t>
  </si>
  <si>
    <t>A07.3</t>
  </si>
  <si>
    <t>A14.2</t>
  </si>
  <si>
    <t>Meet Sediment Thresholds</t>
  </si>
  <si>
    <t>Meet Microorganisms Thresholds</t>
  </si>
  <si>
    <t>Monitor Fundamental Water Parameters</t>
  </si>
  <si>
    <t>Meet Dissolved Metal Thresholds</t>
  </si>
  <si>
    <t>Meet Organic Pollutant Thresholds</t>
  </si>
  <si>
    <t>Meet Disinfectant Byproducts Thresholds</t>
  </si>
  <si>
    <t>Meet Herbicide and Pesticide Thresholds</t>
  </si>
  <si>
    <t>Meet Fertilizer Thresholds</t>
  </si>
  <si>
    <t>Meet Public Water Additive Thresholds</t>
  </si>
  <si>
    <t>Monitor Water Contaminant Parameters</t>
  </si>
  <si>
    <t>Ensure Fruit and Vegetable Availability</t>
  </si>
  <si>
    <t>Implement Ingredient Labeling</t>
  </si>
  <si>
    <t>Implement Refined Ingredient Labeling</t>
  </si>
  <si>
    <t>N03.3</t>
  </si>
  <si>
    <t>N04.2</t>
  </si>
  <si>
    <t>N08.2</t>
  </si>
  <si>
    <t>N12.2</t>
  </si>
  <si>
    <t>Ensure Indoor Light Exposure</t>
  </si>
  <si>
    <t>Promote Lighting Education</t>
  </si>
  <si>
    <t>Light Levels for Visual Acuity</t>
  </si>
  <si>
    <t>L04.2</t>
  </si>
  <si>
    <t>L05.3</t>
  </si>
  <si>
    <t>L07.2</t>
  </si>
  <si>
    <t>Ensure Desk Height Flexibility</t>
  </si>
  <si>
    <t>Ensure Seat Flexibility</t>
  </si>
  <si>
    <t>Provide Standing Support</t>
  </si>
  <si>
    <t>Provide Ergonomics Education</t>
  </si>
  <si>
    <t>V05.3</t>
  </si>
  <si>
    <t>V05.4</t>
  </si>
  <si>
    <t>V06.2</t>
  </si>
  <si>
    <t>V08.3</t>
  </si>
  <si>
    <t>V09.2</t>
  </si>
  <si>
    <t>V11.1</t>
  </si>
  <si>
    <t>V11.2</t>
  </si>
  <si>
    <t>V12.1</t>
  </si>
  <si>
    <t>Support Thermal Environment</t>
  </si>
  <si>
    <t>T02.2</t>
  </si>
  <si>
    <t>Meet Drinking Water Taste Properties</t>
  </si>
  <si>
    <t>Test and Display Water Quality</t>
  </si>
  <si>
    <t>Filter Drinking Water</t>
  </si>
  <si>
    <t>Manage Exterior Liquid Water</t>
  </si>
  <si>
    <t>Isolate Moisture-sensitive Materials</t>
  </si>
  <si>
    <t>Manage Interior Liquid Water</t>
  </si>
  <si>
    <t>Provide Adequate Sink</t>
  </si>
  <si>
    <t>Provide Handwashing Support</t>
  </si>
  <si>
    <t>Manage Oils</t>
  </si>
  <si>
    <t>Promote Healthy Nutritional Messaging</t>
  </si>
  <si>
    <t>Implement Healthy Menu Design</t>
  </si>
  <si>
    <t>Restrict Artificial Ingredients</t>
  </si>
  <si>
    <t>Include Designated Eating Space</t>
  </si>
  <si>
    <t>Provide Daily Meal Breaks</t>
  </si>
  <si>
    <t>Manage Allergies and Alternatives</t>
  </si>
  <si>
    <t>Implement Enhanced Ingredient Labeling</t>
  </si>
  <si>
    <t>Provide Planting Support</t>
  </si>
  <si>
    <t>Ensure Food Access</t>
  </si>
  <si>
    <t>Lighting for the Circadian System</t>
  </si>
  <si>
    <t>Control Solar Glare</t>
  </si>
  <si>
    <t>Implement Enhanced Daylight Plan</t>
  </si>
  <si>
    <t>Implement Enhanced Daylight Simulation</t>
  </si>
  <si>
    <t>Ensure Views</t>
  </si>
  <si>
    <t>Manage Brightness</t>
  </si>
  <si>
    <t>Ensure Color Rendering Quality</t>
  </si>
  <si>
    <t>Design Aesthetic Circulation Networks</t>
  </si>
  <si>
    <t>Provide Bicycle Storage</t>
  </si>
  <si>
    <t>Provide Facilities for Active Occupants</t>
  </si>
  <si>
    <t>Select Sites with Diverse Uses</t>
  </si>
  <si>
    <t>Select Sites with Pedestrian Friendly Streets</t>
  </si>
  <si>
    <t>Select Sites with Bike Friendly Streets</t>
  </si>
  <si>
    <t>Implement Activity Programs for Employees</t>
  </si>
  <si>
    <t>Implement Activity Programs for Students</t>
  </si>
  <si>
    <t>Provide Dedicated Activity Spaces</t>
  </si>
  <si>
    <t>Provide Physical Activity Equipment</t>
  </si>
  <si>
    <t>Provide Off-Site Activity Spaces</t>
  </si>
  <si>
    <t>Integrate Active Façades</t>
  </si>
  <si>
    <t>Provide On-Site Pedestrian Destinations</t>
  </si>
  <si>
    <t>Utilize Ergonomic Consultation</t>
  </si>
  <si>
    <t>Promote Physical Activity</t>
  </si>
  <si>
    <t>Promote Participation Awareness</t>
  </si>
  <si>
    <t>Enhance Thermal Environment</t>
  </si>
  <si>
    <t>Achieve Thermal Comfort</t>
  </si>
  <si>
    <t>Ensure Thermostat Control</t>
  </si>
  <si>
    <t>Ensure Personal Thermal Comfort</t>
  </si>
  <si>
    <t>Facilitate Thermal Adaptation</t>
  </si>
  <si>
    <t>Implement Radiant Systems</t>
  </si>
  <si>
    <t>Implement Dedicated Outdoor Air Systems</t>
  </si>
  <si>
    <t>Manage Background Noise Level</t>
  </si>
  <si>
    <t>Manage Acoustical Privacy</t>
  </si>
  <si>
    <t>Ensure Proper Door Specifications</t>
  </si>
  <si>
    <t>Meet Thresholds for Reverberation Time</t>
  </si>
  <si>
    <t>S04.2</t>
  </si>
  <si>
    <t>Implement Sound Reducing Ceilings</t>
  </si>
  <si>
    <t>S04.3</t>
  </si>
  <si>
    <t>Implement Sound Reducing Vertical Surfaces</t>
  </si>
  <si>
    <t>Implement Sound Masking</t>
  </si>
  <si>
    <t>Limit Mercury</t>
  </si>
  <si>
    <t>Ensure Acceptable Structures</t>
  </si>
  <si>
    <t>Manage Exterior Paint and Soil</t>
  </si>
  <si>
    <t>Manage Hazardous Waste</t>
  </si>
  <si>
    <t>Manage Hazardous Materials</t>
  </si>
  <si>
    <t>Implement Site Assessment and Cleanup</t>
  </si>
  <si>
    <t>Manage Pesticides</t>
  </si>
  <si>
    <t>Limit Hazardous Materials</t>
  </si>
  <si>
    <t>Ensure Acceptable Cleaning Ingredients</t>
  </si>
  <si>
    <t>X09.2</t>
  </si>
  <si>
    <t>Implement Acceptable Cleaning Practices</t>
  </si>
  <si>
    <t>Manage Volatile Organic Compounds</t>
  </si>
  <si>
    <t>X10.2</t>
  </si>
  <si>
    <t>X10.3</t>
  </si>
  <si>
    <t>Purchase Compliant Products</t>
  </si>
  <si>
    <t>Manage Furniture and Furnishings Emissions</t>
  </si>
  <si>
    <t>Manage Flooring and Insulation Emissions</t>
  </si>
  <si>
    <t>X12.1</t>
  </si>
  <si>
    <t>X12.2</t>
  </si>
  <si>
    <t>X13.1</t>
  </si>
  <si>
    <t>Select Optimized Materials</t>
  </si>
  <si>
    <t>X14.1</t>
  </si>
  <si>
    <t>Promote Ingredient Disclosure</t>
  </si>
  <si>
    <t>Commit to Mental Health Promotion</t>
  </si>
  <si>
    <t>Promote Mental Health Literacy</t>
  </si>
  <si>
    <t>Provide Access to Nature</t>
  </si>
  <si>
    <t>Provide Mental Health Screening</t>
  </si>
  <si>
    <t>Provide Mental Health Coverage</t>
  </si>
  <si>
    <t>Provide Workplace Support</t>
  </si>
  <si>
    <t>M05.2</t>
  </si>
  <si>
    <t>Support Stress Management Programs</t>
  </si>
  <si>
    <t>Provide Micro- and Macro-Breaks</t>
  </si>
  <si>
    <t>Provide Restorative Indoor Spaces</t>
  </si>
  <si>
    <t>M07.2</t>
  </si>
  <si>
    <t>Provide Restorative Outdoor Spaces</t>
  </si>
  <si>
    <t>Provide Enhanced Access to Nature</t>
  </si>
  <si>
    <t>Assess Work Environment</t>
  </si>
  <si>
    <t>Integrate Space Management</t>
  </si>
  <si>
    <t>Provide Workplace Sleep Support</t>
  </si>
  <si>
    <t>Provide Non-Workplace Sleep Support</t>
  </si>
  <si>
    <t>M12.1</t>
  </si>
  <si>
    <t>Provide Business Travel Support</t>
  </si>
  <si>
    <t>M13.1</t>
  </si>
  <si>
    <t>Promote Tobacco Prevention</t>
  </si>
  <si>
    <t>M13.2</t>
  </si>
  <si>
    <t>Support Tobacco Cessation</t>
  </si>
  <si>
    <t>M14.1</t>
  </si>
  <si>
    <t>Promote Substance Abuse Prevention and Education</t>
  </si>
  <si>
    <t>M14.2</t>
  </si>
  <si>
    <t>Provide Access to Substance Use Services</t>
  </si>
  <si>
    <t>M15.1</t>
  </si>
  <si>
    <t>Provide Opioid Emergency Response Kits and Training</t>
  </si>
  <si>
    <t>Promote Health and Wellness Education</t>
  </si>
  <si>
    <t>Integrate Beauty and Design</t>
  </si>
  <si>
    <t>Facilitate Stakeholder Orientation</t>
  </si>
  <si>
    <t>M01.2</t>
  </si>
  <si>
    <t>W01.2</t>
  </si>
  <si>
    <t>W01.3</t>
  </si>
  <si>
    <t>W02.3</t>
  </si>
  <si>
    <t>W02.4</t>
  </si>
  <si>
    <t>W02.5</t>
  </si>
  <si>
    <t>W02.6</t>
  </si>
  <si>
    <t>W02.7</t>
  </si>
  <si>
    <t>S01.3</t>
  </si>
  <si>
    <t>Manage Product Emissions: Adhesives, Sealants, Paints and Coatings</t>
  </si>
  <si>
    <t>Manage Product Content: Adhesives, Sealants, Paints and Coatings</t>
  </si>
  <si>
    <t>C01.2</t>
  </si>
  <si>
    <t>C02.3</t>
  </si>
  <si>
    <t>C02.4</t>
  </si>
  <si>
    <t>C03.2</t>
  </si>
  <si>
    <t>C04.2</t>
  </si>
  <si>
    <t>C04.3</t>
  </si>
  <si>
    <t>C04.4</t>
  </si>
  <si>
    <t>C08.2</t>
  </si>
  <si>
    <t>C09.3</t>
  </si>
  <si>
    <t>C10.4</t>
  </si>
  <si>
    <t>C13.2</t>
  </si>
  <si>
    <t>C14.3</t>
  </si>
  <si>
    <t>C15.1</t>
  </si>
  <si>
    <t>C15.2</t>
  </si>
  <si>
    <t>C16.1</t>
  </si>
  <si>
    <t>I01.1</t>
  </si>
  <si>
    <t>I02.1</t>
  </si>
  <si>
    <t>WELL AP</t>
  </si>
  <si>
    <t>I03.1</t>
  </si>
  <si>
    <t>I04.1</t>
  </si>
  <si>
    <t>Achieve Sustainable Building Certification</t>
  </si>
  <si>
    <t>V11</t>
  </si>
  <si>
    <t>V12</t>
  </si>
  <si>
    <t>X12</t>
  </si>
  <si>
    <t>X13</t>
  </si>
  <si>
    <t>X14</t>
  </si>
  <si>
    <t>M12</t>
  </si>
  <si>
    <t>M13</t>
  </si>
  <si>
    <t>M14</t>
  </si>
  <si>
    <t>M15</t>
  </si>
  <si>
    <t>C15</t>
  </si>
  <si>
    <t>C16</t>
  </si>
  <si>
    <t>L01.2</t>
  </si>
  <si>
    <t>W09ß</t>
  </si>
  <si>
    <t>N14ß</t>
  </si>
  <si>
    <t>T08ß</t>
  </si>
  <si>
    <t>T09ß</t>
  </si>
  <si>
    <t>Enhanced Operable Windows</t>
  </si>
  <si>
    <t>S06ß</t>
  </si>
  <si>
    <t>S07ß</t>
  </si>
  <si>
    <t>X15ß.1</t>
  </si>
  <si>
    <t>X15ß</t>
  </si>
  <si>
    <t>X15ß.2</t>
  </si>
  <si>
    <t>C18ß.1</t>
  </si>
  <si>
    <t>C18ß.2</t>
  </si>
  <si>
    <t>C18ß.3</t>
  </si>
  <si>
    <t>C18ß</t>
  </si>
  <si>
    <t>Facilitate Healthy Re-Entry</t>
  </si>
  <si>
    <t>C17ß</t>
  </si>
  <si>
    <t>Unit Allocation</t>
  </si>
  <si>
    <t>C19ß.1</t>
  </si>
  <si>
    <t>C19ß.2</t>
  </si>
  <si>
    <t>C19ß</t>
  </si>
  <si>
    <t>As you adjust the scorecard selections, be mindful of the following point allocations:</t>
  </si>
  <si>
    <t>Scorecard Rules &amp; Requirements</t>
  </si>
  <si>
    <t>T03.2</t>
  </si>
  <si>
    <t>Promote Free Address</t>
  </si>
  <si>
    <t>S03.1</t>
  </si>
  <si>
    <t>Ensure Adequate Wall Construction</t>
  </si>
  <si>
    <t>Introduction</t>
  </si>
  <si>
    <r>
      <rPr>
        <b/>
        <sz val="14"/>
        <color theme="1"/>
        <rFont val="Museo Sans 500"/>
      </rPr>
      <t xml:space="preserve">Scorecard Points
</t>
    </r>
    <r>
      <rPr>
        <sz val="14"/>
        <color theme="1"/>
        <rFont val="Museo Sans 500"/>
      </rPr>
      <t>A total of 100 points + 10 innovation points are available for each project.</t>
    </r>
  </si>
  <si>
    <r>
      <rPr>
        <b/>
        <sz val="14"/>
        <color theme="1"/>
        <rFont val="Museo Sans 500"/>
      </rPr>
      <t xml:space="preserve">Concepts
</t>
    </r>
    <r>
      <rPr>
        <sz val="14"/>
        <color theme="1"/>
        <rFont val="Museo Sans 500"/>
      </rPr>
      <t>Each concept must include a minimum of 2 points (or 1 point for Core projects) and a maximum of 12 points.</t>
    </r>
  </si>
  <si>
    <r>
      <rPr>
        <b/>
        <sz val="14"/>
        <color theme="1"/>
        <rFont val="Museo Sans 500"/>
      </rPr>
      <t>Preconditions</t>
    </r>
    <r>
      <rPr>
        <sz val="14"/>
        <color theme="1"/>
        <rFont val="Museo Sans 500"/>
      </rPr>
      <t xml:space="preserve">
Preconditions define the fundamental components of a WELL space and serve as the foundation of a healthy building. WELL v2 offers a universal set of preconditions for all projects.</t>
    </r>
  </si>
  <si>
    <r>
      <rPr>
        <b/>
        <sz val="14"/>
        <color theme="1"/>
        <rFont val="Museo Sans 500"/>
      </rPr>
      <t>Optimizations</t>
    </r>
    <r>
      <rPr>
        <sz val="14"/>
        <color theme="1"/>
        <rFont val="Museo Sans 500"/>
      </rPr>
      <t xml:space="preserve">
Optimizations are optional pathways for projects to demonstrate achievement in WELL. Project teams choose the optimizations they want to pursue. Further, projects may choose which parts to pursue within optimizations up to the point maximum established for the optimization. </t>
    </r>
  </si>
  <si>
    <r>
      <rPr>
        <b/>
        <sz val="14"/>
        <color theme="1"/>
        <rFont val="Museo Sans 500"/>
      </rPr>
      <t>Optimization points</t>
    </r>
    <r>
      <rPr>
        <sz val="14"/>
        <color theme="1"/>
        <rFont val="Museo Sans 500"/>
      </rPr>
      <t xml:space="preserve">
All optimizations have maximum point-values. All parts in optimizations hold a point-value equal to or less than the optimization maximum. Projects may pursue parts under the optimization to accrue points up to the maximum point-value established for the optimization. If an optimization contains more parts and points than the maximum, these parts are to provide more options, but projects may still not receive credit for more than the maximum point-value established for the optimization.
          Note: for some optimizations, achieving points in one part is contingent upon achieving points for another part.</t>
    </r>
  </si>
  <si>
    <t>Instructions</t>
  </si>
  <si>
    <t>WELL v2 pilot scorecard</t>
  </si>
  <si>
    <r>
      <rPr>
        <b/>
        <sz val="14"/>
        <color theme="1"/>
        <rFont val="Museo Sans 500"/>
      </rPr>
      <t xml:space="preserve">Preconditions 
</t>
    </r>
    <r>
      <rPr>
        <sz val="14"/>
        <color theme="1"/>
        <rFont val="Museo Sans 500"/>
      </rPr>
      <t xml:space="preserve">To track your progress for Precertifications, place a "Y" in either the yes (Y), maybe (?), or no (N) column. Your progress will be automatically updated in the pink box in the bottom right corner of the matrix. </t>
    </r>
  </si>
  <si>
    <t>Point range</t>
  </si>
  <si>
    <t>KEY</t>
  </si>
  <si>
    <r>
      <rPr>
        <b/>
        <sz val="14"/>
        <color theme="1"/>
        <rFont val="Museo Sans 500"/>
      </rPr>
      <t>Optimizations</t>
    </r>
    <r>
      <rPr>
        <sz val="14"/>
        <color theme="1"/>
        <rFont val="Museo Sans 500"/>
      </rPr>
      <t xml:space="preserve">
Record the number of points you are pursuing for each optimization in the corresponding box. Optimizations with a maximum point cap are highlighted beige and optimizations with point ranges are highlighted pink. Optimizations points are calculated at the top of each concept section, reflecting the number of points you record as YES.  </t>
    </r>
  </si>
  <si>
    <r>
      <t xml:space="preserve">Certification Levels
</t>
    </r>
    <r>
      <rPr>
        <sz val="14"/>
        <color theme="1"/>
        <rFont val="Museo Sans 500"/>
      </rPr>
      <t xml:space="preserve">As you fill out the scorecard, the total number of optimization points will generate in the bottom of the matrix. Additionally, the matrix will generate the certification level you may earn if all targeted features and parts are achieved. </t>
    </r>
  </si>
  <si>
    <r>
      <rPr>
        <b/>
        <sz val="14"/>
        <color theme="1"/>
        <rFont val="Museo Sans 500"/>
      </rPr>
      <t xml:space="preserve">Scoring and Certification Levels
</t>
    </r>
    <r>
      <rPr>
        <sz val="14"/>
        <color theme="1"/>
        <rFont val="Museo Sans 500"/>
      </rPr>
      <t>Projects must achieve all preconditions as well as a certain number of points to earn different levels of certification:
          WELL Bronze Certification (WELL Core only): 40 points
          WELL Silver Certification: 50 points
          WELL Gold Certification: 60 points
          WELL Platinum Certification: 80 points</t>
    </r>
  </si>
  <si>
    <t>Concept</t>
  </si>
  <si>
    <t>Type</t>
  </si>
  <si>
    <t>Feature</t>
  </si>
  <si>
    <t>Max Feature Points</t>
  </si>
  <si>
    <t>Part</t>
  </si>
  <si>
    <t>Requirements</t>
  </si>
  <si>
    <t>Verification Method</t>
  </si>
  <si>
    <t>A01. Fundamental Air Quality</t>
  </si>
  <si>
    <t>A01.1
Meet Thresholds for Particulate Matter</t>
  </si>
  <si>
    <t xml:space="preserve">On-Site Assessment:
 =&gt; Performance Test
</t>
  </si>
  <si>
    <t>A01.2
Meet Thresholds for Organic Gases</t>
  </si>
  <si>
    <t>A01.3
Meet Thresholds for Inorganic Gases</t>
  </si>
  <si>
    <t>A01.4
Meet Radon Threshold</t>
  </si>
  <si>
    <t xml:space="preserve">Letter Of Assurances:
 =&gt; MEP
 =&gt; Owner
</t>
  </si>
  <si>
    <t>A01.5
Monitor Fundamental Air Parameters</t>
  </si>
  <si>
    <t xml:space="preserve">Annotated Documents:
 =&gt; Operations Schedule
 =&gt; On-going Data Report
</t>
  </si>
  <si>
    <t>A02. Smoke-Free Environment</t>
  </si>
  <si>
    <t>A02.1
Prohibit Indoor Smoking</t>
  </si>
  <si>
    <t xml:space="preserve">Annotated Documents:
 =&gt; Policy Document
</t>
  </si>
  <si>
    <t>A02.2
Prohibit Outdoor Smoking</t>
  </si>
  <si>
    <t>A03. Ventilation Effectiveness</t>
  </si>
  <si>
    <t>A03.1
Ensure Adequate Ventilation</t>
  </si>
  <si>
    <t xml:space="preserve">Letter Of Assurances:
 =&gt; MEP
</t>
  </si>
  <si>
    <t>A03.2
Conduct System Balancing</t>
  </si>
  <si>
    <t xml:space="preserve">Letter Of Assurances:
 =&gt; MEP &amp; Contractor
</t>
  </si>
  <si>
    <t>A04. Construction Pollution Management</t>
  </si>
  <si>
    <t>A04.1
Mitigate Construction Pollution</t>
  </si>
  <si>
    <t xml:space="preserve">Letter Of Assurances:
 =&gt; Contractor
</t>
  </si>
  <si>
    <t>O</t>
  </si>
  <si>
    <t>A05. Enhanced Air Quality</t>
  </si>
  <si>
    <t>A05.1 / 2 Points 
Meet Enhanced Thresholds for Particulate Matter</t>
  </si>
  <si>
    <t>A05.2 / 1 Points 
Meet Enhanced Thresholds for Organic Gases</t>
  </si>
  <si>
    <t>A05.3 / 1 Points 
Meet Enhanced Thresholds for Inorganic Gases</t>
  </si>
  <si>
    <t>A06. Enhanced Ventilation</t>
  </si>
  <si>
    <t>A06.1 / 3 Points 
Increase Outdoor Air Supply</t>
  </si>
  <si>
    <t>A06.2 / 3 Points 
Implement Demand-Controlled Ventilation</t>
  </si>
  <si>
    <t>A06.3 / 1 Points 
Implement Displacement Ventilation</t>
  </si>
  <si>
    <t>A06.4 / 3 Points 
Implement Advanced Air Distribution</t>
  </si>
  <si>
    <t>A07. Operable Windows</t>
  </si>
  <si>
    <t>A07.1 / 1 Points 
Provide Operable Windows</t>
  </si>
  <si>
    <t>A07.2 / 1 Points 
Manage Window Use</t>
  </si>
  <si>
    <t>A07.3 / 1 Points 
Apply Universal Design to Windows</t>
  </si>
  <si>
    <t xml:space="preserve">Letter Of Assurances:
 =&gt; Architect
</t>
  </si>
  <si>
    <t>A08. Air Quality Monitoring and Awareness</t>
  </si>
  <si>
    <t>A08.1 / 1 Points 
Implement Indoor Air Monitors</t>
  </si>
  <si>
    <t>A08.2 / 1 Points 
Promote Air Quality Awareness</t>
  </si>
  <si>
    <t>A09. Pollution Infiltration Management</t>
  </si>
  <si>
    <t>A09.1 / 1 Points 
Design Healthy Envelope and Entryways</t>
  </si>
  <si>
    <t>A10. Combustion Minimization</t>
  </si>
  <si>
    <t>A10.1 / 1 Points 
Manage Combustion</t>
  </si>
  <si>
    <t>A11. Source Separation</t>
  </si>
  <si>
    <t>A11.1 / 1 Points 
Manage Pollution and Exhaust</t>
  </si>
  <si>
    <t xml:space="preserve">Annotated Documents:
 =&gt; Architectural Drawing
 =&gt; Mechanical Drawing
Letter Of Assurances:
 =&gt; MEP
</t>
  </si>
  <si>
    <t>A12. Air Filtration</t>
  </si>
  <si>
    <t>A12.1 / 1 Points 
Implement Particle Filtration</t>
  </si>
  <si>
    <t>A13. Active VOC Control</t>
  </si>
  <si>
    <t>A13.1 / 1 Points 
Implement Carbon Filtration</t>
  </si>
  <si>
    <t>A14. Microbe and Mold Control</t>
  </si>
  <si>
    <t>A14.2 / 1 Points 
Manage Condensation and Mold</t>
  </si>
  <si>
    <t>Concept Total: 0</t>
  </si>
  <si>
    <t>W01. Fundamental Water Quality</t>
  </si>
  <si>
    <t>W01.1
Meet Sediment Thresholds</t>
  </si>
  <si>
    <t>W01.2
Meet Microorganisms Thresholds</t>
  </si>
  <si>
    <t>W01.3
Monitor Fundamental Water Parameters</t>
  </si>
  <si>
    <t>W02. Water Contaminants</t>
  </si>
  <si>
    <t>W02.1
Meet Dissolved Metal Thresholds</t>
  </si>
  <si>
    <t>W02.2
Meet Organic Pollutant Thresholds</t>
  </si>
  <si>
    <t>W02.3
Meet Disinfectant Byproducts Thresholds</t>
  </si>
  <si>
    <t>W02.4
Meet Herbicide and Pesticide Thresholds</t>
  </si>
  <si>
    <t>W02.5
Meet Fertilizer Thresholds</t>
  </si>
  <si>
    <t>W02.6
Meet Public Water Additive Thresholds</t>
  </si>
  <si>
    <t>W02.7
Monitor Water Contaminant Parameters</t>
  </si>
  <si>
    <t>W03. Legionella Control</t>
  </si>
  <si>
    <t>W03.1
Implement Legionella Management Plan</t>
  </si>
  <si>
    <t xml:space="preserve">Annotated Documents:
 =&gt; Professional Narrative
</t>
  </si>
  <si>
    <t>W04. Enhanced Water Quality</t>
  </si>
  <si>
    <t>W04.1 / 1 Points 
Meet Drinking Water Taste Properties</t>
  </si>
  <si>
    <t>W05. Water Quality Consistency</t>
  </si>
  <si>
    <t>W05.1 / 1 Points 
Test and Display Water Quality</t>
  </si>
  <si>
    <t>W05.2 / 1 Points 
Filter Drinking Water</t>
  </si>
  <si>
    <t>W06. Drinking Water Promotion</t>
  </si>
  <si>
    <t>W06.1 / 1 Points 
Ensure Drinking Water Access</t>
  </si>
  <si>
    <t xml:space="preserve">Annotated Documents:
 =&gt; Architectural Drawing
 =&gt; Operations Schedule
</t>
  </si>
  <si>
    <t>W07. Moisture Management</t>
  </si>
  <si>
    <t>W07.1 / 1 Points 
Manage Exterior Liquid Water</t>
  </si>
  <si>
    <t>W07.2 / 1 Points 
Isolate Moisture-sensitive Materials</t>
  </si>
  <si>
    <t>W07.3 / 1 Points 
Manage Interior Liquid Water</t>
  </si>
  <si>
    <t>W08. Handwashing</t>
  </si>
  <si>
    <t>W08.1 / 1 Points 
Provide Adequate Sink</t>
  </si>
  <si>
    <t>W08.2 / 1 Points 
Provide Handwashing Support</t>
  </si>
  <si>
    <t>W09. β Onsite Non-Potable Water Reuse</t>
  </si>
  <si>
    <t>W09.1 / 1 Points 
Implement Safety Plan for Non-Potable Water Capture and Reuse</t>
  </si>
  <si>
    <t>N01. Fruits and Vegetables</t>
  </si>
  <si>
    <t>N01.1
Ensure Fruit and Vegetable Availability</t>
  </si>
  <si>
    <t>N01.2
Promote Fruit and Vegetable Visibility</t>
  </si>
  <si>
    <t>N02. Nutritional Transparency</t>
  </si>
  <si>
    <t>N02.1
Provide Nutritional Information</t>
  </si>
  <si>
    <t>N02.2
Implement Ingredient Labeling</t>
  </si>
  <si>
    <t>N02.3
Implement Refined Ingredient Labeling</t>
  </si>
  <si>
    <t>N03. Refined Ingredients</t>
  </si>
  <si>
    <t>N03.1 / 1 Points 
Limit Total Sugars</t>
  </si>
  <si>
    <t>N03.2 / 1 Points 
Promote Whole Grains</t>
  </si>
  <si>
    <t>N03.3 / 1 Points 
Manage Oils</t>
  </si>
  <si>
    <t>N04. Food Advertising</t>
  </si>
  <si>
    <t>N04.1 / 1 Points 
Promote Healthy Nutritional Messaging</t>
  </si>
  <si>
    <t>N04.2 / 1 Points 
Implement Healthy Menu Design</t>
  </si>
  <si>
    <t>N05. Artificial Ingredients</t>
  </si>
  <si>
    <t>N05.1 / 1 Points 
Restrict Artificial Ingredients</t>
  </si>
  <si>
    <t>N06. Portion Sizes</t>
  </si>
  <si>
    <t>N06.1 / 1 Points 
Promote Healthy Portions</t>
  </si>
  <si>
    <t>N07. Nutrition Education</t>
  </si>
  <si>
    <t>N07.1 / 1 Points 
Provide Nutrition Education</t>
  </si>
  <si>
    <t xml:space="preserve">Annotated Documents:
 =&gt; Educational Materials
 =&gt; Policy Document
</t>
  </si>
  <si>
    <t>N08. Mindful Eating</t>
  </si>
  <si>
    <t>N08.1 / 1 Points 
Include Designated Eating Space</t>
  </si>
  <si>
    <t xml:space="preserve">Annotated Documents:
 =&gt; Architectural Drawing
</t>
  </si>
  <si>
    <t>N08.2 / 1 Points 
Provide Daily Meal Breaks</t>
  </si>
  <si>
    <t>N09. Special Diets</t>
  </si>
  <si>
    <t>N09.1 / 1 Points 
Manage Allergies and Alternatives</t>
  </si>
  <si>
    <t>N09.2 / 1 Points 
Implement Enhanced Ingredient Labeling</t>
  </si>
  <si>
    <t>N10. Food Preparation</t>
  </si>
  <si>
    <t>N10.1 / 1 Points 
Provide Meal Support</t>
  </si>
  <si>
    <t>N11. Responsible Food Sourcing</t>
  </si>
  <si>
    <t>N11.1 / 1 Points 
Implement Responsible Sourcing</t>
  </si>
  <si>
    <t>N12. Food Production</t>
  </si>
  <si>
    <t>N12.1 / 1 Points 
Provide Gardening Space</t>
  </si>
  <si>
    <t>N12.2 / 1 Points 
Provide Planting Support</t>
  </si>
  <si>
    <t>N13. Local Food Environment</t>
  </si>
  <si>
    <t>N13.1 / 1 Points 
Ensure Food Access</t>
  </si>
  <si>
    <t xml:space="preserve">Annotated Documents:
 =&gt; Annotated Map
Letter Of Assurances:
 =&gt; Owner
</t>
  </si>
  <si>
    <t>N14. β Red and Processed Meats</t>
  </si>
  <si>
    <t>N14.1 / 1 Points 
Limit Red and Processed Meats</t>
  </si>
  <si>
    <t>L01. Light Exposure and Education</t>
  </si>
  <si>
    <t>L01.1
Ensure Indoor Light Exposure</t>
  </si>
  <si>
    <t xml:space="preserve">Annotated Documents:
 =&gt; Architectural Drawing
 =&gt; Modeling Report
</t>
  </si>
  <si>
    <t>L01.2
Promote Lighting Education</t>
  </si>
  <si>
    <t xml:space="preserve">Annotated Documents:
 =&gt; Educational Materials
</t>
  </si>
  <si>
    <t>L02. Visual Lighting Design</t>
  </si>
  <si>
    <t>L02.1
Light Levels for Visual Acuity</t>
  </si>
  <si>
    <t xml:space="preserve">On-Site Assessment:
 =&gt; Performance Test
Annotated Documents:
 =&gt; Design Specifications
</t>
  </si>
  <si>
    <t>L03. Circadian Lighting Design</t>
  </si>
  <si>
    <t>L03.1 / 3 Points 
Lighting for the Circadian System</t>
  </si>
  <si>
    <t>L04. Glare Control</t>
  </si>
  <si>
    <t>L04.1 / 2 Points 
Control Solar Glare</t>
  </si>
  <si>
    <t>L04.2 / 2 Points 
Manage Glare from Electric Lighting</t>
  </si>
  <si>
    <t>L05. Enhanced Daylight Access</t>
  </si>
  <si>
    <t>L05.1 / 1 Points 
Implement Enhanced Daylight Plan</t>
  </si>
  <si>
    <t>L05.2 / 2 Points 
Implement Enhanced Daylight Simulation</t>
  </si>
  <si>
    <t xml:space="preserve">Annotated Documents:
 =&gt; Modeling Report
</t>
  </si>
  <si>
    <t>L05.3 / 1 Points 
Ensure Views</t>
  </si>
  <si>
    <t>L06. Visual Balance</t>
  </si>
  <si>
    <t>L06.1 / 1 Points 
Manage Brightness</t>
  </si>
  <si>
    <t>L07. Electric Light Quality</t>
  </si>
  <si>
    <t>L07.1 / 1 Points 
Ensure Color Rendering Quality</t>
  </si>
  <si>
    <t>L07.2 / 1 Points 
Manage Flicker</t>
  </si>
  <si>
    <t>L08. Occupant Control of Lighting Environments</t>
  </si>
  <si>
    <t>L08.1 / 1 Points 
Enhance Occupant Controllability</t>
  </si>
  <si>
    <t>L08.2 / 1 Points 
Provide Supplemental Lighting</t>
  </si>
  <si>
    <t>V01. Active Buildings and Communities</t>
  </si>
  <si>
    <t>V01.1
Design Active Buildings and Communities</t>
  </si>
  <si>
    <t>V02. Visual and Physical Ergonomics</t>
  </si>
  <si>
    <t>V02.1
Support Visual Ergonomics</t>
  </si>
  <si>
    <t>V02.2
Ensure Desk Height Flexibility</t>
  </si>
  <si>
    <t>V02.3
Ensure Seat Flexibility</t>
  </si>
  <si>
    <t>V02.4
Provide Standing Support</t>
  </si>
  <si>
    <t>V02.5
Provide Ergonomics Education</t>
  </si>
  <si>
    <t>V03. Movement Network and Circulation</t>
  </si>
  <si>
    <t>V03.1 / 1 Points 
Design Aesthetic Circulation Networks</t>
  </si>
  <si>
    <t>V03.2 / 1 Points 
Integrate Point-of-Decision Signage</t>
  </si>
  <si>
    <t>V03.3 / 1 Points 
Promote Visible Stairs</t>
  </si>
  <si>
    <t>V04. Active Commuter and Occupant Support</t>
  </si>
  <si>
    <t>V04.1 / 2 Points 
Provide Bicycle Storage</t>
  </si>
  <si>
    <t>V04.2 / 2 Points 
Provide Facilities for Active Occupants</t>
  </si>
  <si>
    <t>V05. Site Planning and Selection</t>
  </si>
  <si>
    <t>V05.1 / 2 Points 
Select Sites with Diverse Uses</t>
  </si>
  <si>
    <t xml:space="preserve">Annotated Documents:
 =&gt; Annotated Map
</t>
  </si>
  <si>
    <t>V05.2 / 2 Points 
Select Sites with Access to Mass Transit</t>
  </si>
  <si>
    <t>V05.3 / 2 Points 
Select Sites with Pedestrian Friendly Streets</t>
  </si>
  <si>
    <t>V05.4 / 2 Points 
Select Sites with Bike Friendly Streets</t>
  </si>
  <si>
    <t>V06. Physical Activity Opportunities</t>
  </si>
  <si>
    <t>V06.1 / 2 Points 
Implement Activity Programs for Employees</t>
  </si>
  <si>
    <t>V06.2 / 2 Points 
Implement Activity Programs for Students</t>
  </si>
  <si>
    <t>V07. Active Furnishings</t>
  </si>
  <si>
    <t>V07.1 / 2 Points 
Provide Active Workstations</t>
  </si>
  <si>
    <t>V08. Physical Activity Spaces and Equipment</t>
  </si>
  <si>
    <t>V08.1 / 1 Points 
Provide Dedicated Activity Spaces</t>
  </si>
  <si>
    <t>V08.2 / 1 Points 
Provide Physical Activity Equipment</t>
  </si>
  <si>
    <t>V08.3 / 1 Points 
Provide Off-Site Activity Spaces</t>
  </si>
  <si>
    <t>V09. Exterior Active Design</t>
  </si>
  <si>
    <t>V09.1 / 1 Points 
Integrate Active Façades</t>
  </si>
  <si>
    <t>V09.2 / 1 Points 
Provide On-Site Pedestrian Destinations</t>
  </si>
  <si>
    <t>V10. Enhanced Ergonomics</t>
  </si>
  <si>
    <t>V10.1 / 1 Points 
Utilize Ergonomic Consultation</t>
  </si>
  <si>
    <t xml:space="preserve">Annotated Documents:
 =&gt; Policy Document
 =&gt; Professional Narrative
</t>
  </si>
  <si>
    <t>V11. Physical Activity Promotion</t>
  </si>
  <si>
    <t>V11.1 / 1 Points 
Promote Physical Activity</t>
  </si>
  <si>
    <t>V11.2 / 1 Points 
Promote Participation Awareness</t>
  </si>
  <si>
    <t xml:space="preserve">Annotated Documents:
 =&gt; On-going Data Report
</t>
  </si>
  <si>
    <t>V12. Self-Monitoring</t>
  </si>
  <si>
    <t>V12.1 / 1 Points 
Provide Self-Monitoring Tools</t>
  </si>
  <si>
    <t>T01. Thermal Performance</t>
  </si>
  <si>
    <t>T01.1
Support Thermal Environment</t>
  </si>
  <si>
    <t xml:space="preserve">On-Site Assessment:
 =&gt; Performance Test
Annotated Documents:
 =&gt; Professional Narrative
Letter Of Assurances:
 =&gt; MEP
</t>
  </si>
  <si>
    <t>T01.2
Monitor Thermal Parameters</t>
  </si>
  <si>
    <t>T02. Enhanced Thermal Performance</t>
  </si>
  <si>
    <t>T02.1 / 1 Points 
Enhance Thermal Environment</t>
  </si>
  <si>
    <t>T02.2 / 3 Points 
Achieve Thermal Comfort</t>
  </si>
  <si>
    <t xml:space="preserve">Annotated Documents:
 =&gt; Survey Materials
 =&gt; Professional Narrative
</t>
  </si>
  <si>
    <t>T03. Thermal Zoning</t>
  </si>
  <si>
    <t>T03.1 / 2 Points 
Ensure Thermostat Control</t>
  </si>
  <si>
    <t>T03.2 / 1 Points 
Promote Free Address</t>
  </si>
  <si>
    <t xml:space="preserve">Annotated Documents:
 =&gt; Policy Document
Letter Of Assurances:
 =&gt; MEP
</t>
  </si>
  <si>
    <t>T04. Individual Thermal Control</t>
  </si>
  <si>
    <t>T04.1 / 3 Points 
Ensure Personal Thermal Comfort</t>
  </si>
  <si>
    <t xml:space="preserve">Letter Of Assurances:
 =&gt; Owner
</t>
  </si>
  <si>
    <t>T04.2 / 1 Points 
Facilitate Thermal Adaptation</t>
  </si>
  <si>
    <t>T05. Radiant Thermal Comfort</t>
  </si>
  <si>
    <t>T05.1 / 1 Points 
Implement Radiant Systems</t>
  </si>
  <si>
    <t>T05.2 / 1 Points 
Implement Dedicated Outdoor Air Systems</t>
  </si>
  <si>
    <t>T06. Thermal Comfort Monitoring</t>
  </si>
  <si>
    <t>T06.1 / 1 Points 
Monitor Thermal Environment</t>
  </si>
  <si>
    <t>T07. Humidity Control</t>
  </si>
  <si>
    <t>T07.1 / 1 Points 
Manage Relative Humidity</t>
  </si>
  <si>
    <t xml:space="preserve">On-Site Assessment:
 =&gt; Performance Test
Letter Of Assurances:
 =&gt; MEP
</t>
  </si>
  <si>
    <t>T08. β Enhanced Operable Windows</t>
  </si>
  <si>
    <t>T08.1 / 1 Points 
Enhanced Operable Windows</t>
  </si>
  <si>
    <t>T09. β Outdoor Thermal Comfort</t>
  </si>
  <si>
    <t>T09.1 / 1 Points 
Manage Outdoor Heat</t>
  </si>
  <si>
    <t>T09.2 / 1 Points 
Avoid Excessive Wind</t>
  </si>
  <si>
    <t>T09.3 / 1 Points 
Support Outdoor Nature Access</t>
  </si>
  <si>
    <t>S01. Sound Mapping</t>
  </si>
  <si>
    <t>S01.1
Manage Background Noise Level</t>
  </si>
  <si>
    <t xml:space="preserve">Annotated Documents:
 =&gt; Architectural Drawing
 =&gt; Professional Narrative
</t>
  </si>
  <si>
    <t>S01.2
Manage Acoustical Privacy</t>
  </si>
  <si>
    <t>S01.3
Label Acoustic Zones</t>
  </si>
  <si>
    <t>S02. Maximum Noise Levels</t>
  </si>
  <si>
    <t>S02.1 / 3 Points 
Limit Background Noise Levels</t>
  </si>
  <si>
    <t>S03. Sound Barriers</t>
  </si>
  <si>
    <t>S03.1 / 2 Points 
Ensure Adequate Wall Construction</t>
  </si>
  <si>
    <t>S03.2 / 1 Points 
Ensure Proper Door Specifications</t>
  </si>
  <si>
    <t xml:space="preserve">Annotated Documents:
 =&gt; Design Specifications
</t>
  </si>
  <si>
    <t>S04. Sound Absorption</t>
  </si>
  <si>
    <t>S04.1 / 1 Points 
Meet Thresholds for Reverberation Time</t>
  </si>
  <si>
    <t>S04.2 / 1 Points 
Implement Sound Reducing Ceilings</t>
  </si>
  <si>
    <t>S04.3 / 1 Points 
Implement Sound Reducing Vertical Surfaces</t>
  </si>
  <si>
    <t>S05. Sound Masking</t>
  </si>
  <si>
    <t>S05.1 / 2 Points 
Implement Sound Masking</t>
  </si>
  <si>
    <t>S06. β Impact Noise Management</t>
  </si>
  <si>
    <t>S06.1 / 1 Points 
Specify Impact Noise Reducing Flooring</t>
  </si>
  <si>
    <t>S06.2 / 2 Points 
Meet Thresholds for Impact Noise Rating</t>
  </si>
  <si>
    <t>S07. β Enhanced Audio Devices</t>
  </si>
  <si>
    <t>S07.1 / 1 Points 
Provide Enhanced Speech Intelligibility</t>
  </si>
  <si>
    <t>S07.2 / 1 Points 
Prioritize Audio Devices and Policies</t>
  </si>
  <si>
    <t>X01. Fundamental Material Precautions</t>
  </si>
  <si>
    <t>X01.1
Restrict Asbestos</t>
  </si>
  <si>
    <t>X01.2
Limit Mercury</t>
  </si>
  <si>
    <t xml:space="preserve">Letter Of Assurances:
 =&gt; Architect
 =&gt; MEP
</t>
  </si>
  <si>
    <t>X01.3
Restrict Lead</t>
  </si>
  <si>
    <t>X02. Hazardous Material Abatement</t>
  </si>
  <si>
    <t>X02.1
Manage Asbestos Hazards</t>
  </si>
  <si>
    <t xml:space="preserve">Annotated Documents:
 =&gt; Remediation Report
 =&gt; Professional Narrative
</t>
  </si>
  <si>
    <t>X02.2
Manage Lead Hazards</t>
  </si>
  <si>
    <t>X02.3
Manage Polychlorinated Biphenyl (PCB) Hazards</t>
  </si>
  <si>
    <t>X03. Exterior Materials and Structures</t>
  </si>
  <si>
    <t>X03.1
Ensure Acceptable Structures</t>
  </si>
  <si>
    <t>X03.2
Manage Exterior Paint and Soil</t>
  </si>
  <si>
    <t xml:space="preserve">Annotated Documents:
 =&gt; Remediation Report
 =&gt; Professional Narrative
Letter Of Assurances:
 =&gt; Architect
</t>
  </si>
  <si>
    <t>X04. Waste Management</t>
  </si>
  <si>
    <t>X04.1 / 1 Points 
Manage Hazardous Waste</t>
  </si>
  <si>
    <t>X05. In-Place Management</t>
  </si>
  <si>
    <t>X05.1 / 2 Points 
Manage Hazardous Materials</t>
  </si>
  <si>
    <t xml:space="preserve">Annotated Documents:
 =&gt; Remediation Report
Letter Of Assurances:
 =&gt; Owner
</t>
  </si>
  <si>
    <t>X06. Site Remediation</t>
  </si>
  <si>
    <t>X06.1 / 2 Points 
Implement Site Assessment and Cleanup</t>
  </si>
  <si>
    <t>X07. Pesticide Use</t>
  </si>
  <si>
    <t>X07.1 / 1 Points 
Manage Pesticides</t>
  </si>
  <si>
    <t xml:space="preserve">Annotated Documents:
 =&gt; Operations Schedule
</t>
  </si>
  <si>
    <t>X08. Hazardous Material Reduction</t>
  </si>
  <si>
    <t>X08.1 / 1 Points 
Limit Hazardous Materials</t>
  </si>
  <si>
    <t>X09. Cleaning Products and Protocol</t>
  </si>
  <si>
    <t>X09.1 / 1 Points 
Ensure Acceptable Cleaning Ingredients</t>
  </si>
  <si>
    <t>X09.2 / 1 Points 
Implement Acceptable Cleaning Practices</t>
  </si>
  <si>
    <t>X10. Volatile Compound Reduction</t>
  </si>
  <si>
    <t>X10.1 / 2 Points 
Manage Volatile Organic Compounds</t>
  </si>
  <si>
    <t>X10.2 / 1 Points 
Manage Semi-Volatile Organic Compounds (SVOCs)</t>
  </si>
  <si>
    <t>X10.3 / 1 Points 
Purchase Compliant Products</t>
  </si>
  <si>
    <t>X11. Long-Term Emission Control</t>
  </si>
  <si>
    <t>X11.1 / 2 Points 
Manage Furniture and Furnishings Emissions</t>
  </si>
  <si>
    <t>X11.2 / 1 Points 
Manage Flooring and Insulation Emissions</t>
  </si>
  <si>
    <t>X12. Short-Term Emission Control</t>
  </si>
  <si>
    <t>X12.1 / 3 Points 
Manage Product Emissions: Adhesives, Sealants, Paints and Coatings</t>
  </si>
  <si>
    <t>X12.2 / 2 Points 
Manage Product Content: Adhesives, Sealants, Paints and Coatings</t>
  </si>
  <si>
    <t>X13. Enhanced Material Precaution</t>
  </si>
  <si>
    <t>X13.1 / 2 Points 
Select Optimized Materials</t>
  </si>
  <si>
    <t>X14. Material Transparency</t>
  </si>
  <si>
    <t>X14.1 / 2 Points 
Promote Ingredient Disclosure</t>
  </si>
  <si>
    <t>X15. β Contact Reduction</t>
  </si>
  <si>
    <t>X15.1 / 1 Points 
Reduce Respiratory Particle Exposure</t>
  </si>
  <si>
    <t>X15.2 / 1 Points 
Address Surface Hand Touch</t>
  </si>
  <si>
    <t>M01. Mental Health Promotion</t>
  </si>
  <si>
    <t>M01.1
Commit to Mental Health Promotion</t>
  </si>
  <si>
    <t>M01.2
Promote Mental Health Literacy</t>
  </si>
  <si>
    <t>M02. Access to Nature</t>
  </si>
  <si>
    <t>M03. Mental Health Support</t>
  </si>
  <si>
    <t>M03.1 / 1 Points 
Provide Mental Health Screening</t>
  </si>
  <si>
    <t>M03.2 / 1 Points 
Provide Mental Health Coverage</t>
  </si>
  <si>
    <t>M03.3 / 1 Points 
Provide Workplace Support</t>
  </si>
  <si>
    <t>M03.4 / 1 Points 
β Support Mental Health Recovery</t>
  </si>
  <si>
    <t>M04. Mental Health Education</t>
  </si>
  <si>
    <t>M04.1 / 1 Points 
Offer Mental Health Education</t>
  </si>
  <si>
    <t>M04.2 / 1 Points 
Offer Mental Health Education for Managers</t>
  </si>
  <si>
    <t>M05. Stress Support</t>
  </si>
  <si>
    <t>M05.1 / 1 Points 
Develop Stress Management Plan</t>
  </si>
  <si>
    <t>M05.2 / 1 Points 
Support Stress Management Programs</t>
  </si>
  <si>
    <t>M06. Restorative Opportunities</t>
  </si>
  <si>
    <t>M06.1 / 1 Points 
Provide Micro- and Macro-Breaks</t>
  </si>
  <si>
    <t>M07. Restorative Spaces</t>
  </si>
  <si>
    <t>M07.1 / 1 Points 
Provide Restorative Indoor Spaces</t>
  </si>
  <si>
    <t>M07.2 / 1 Points 
Provide Restorative Outdoor Spaces</t>
  </si>
  <si>
    <t>M08. Restorative Programming</t>
  </si>
  <si>
    <t>M08.1 / 1 Points 
Provide Restorative Programming</t>
  </si>
  <si>
    <t>M09. Enhanced Access to Nature</t>
  </si>
  <si>
    <t>M09.1 / 1 Points 
Provide Enhanced Access to Nature</t>
  </si>
  <si>
    <t>M10. Focus Support</t>
  </si>
  <si>
    <t>M10.1 / 1 Points 
Assess Work Environment</t>
  </si>
  <si>
    <t>M10.2 / 1 Points 
Integrate Space Management</t>
  </si>
  <si>
    <t>M11. Sleep Support</t>
  </si>
  <si>
    <t>M11.1 / 1 Points 
Provide Workplace Sleep Support</t>
  </si>
  <si>
    <t>M11.2 / 1 Points 
Provide Non-Workplace Sleep Support</t>
  </si>
  <si>
    <t xml:space="preserve">Annotated Documents:
 =&gt; Policy Document
 =&gt; Educational Materials
</t>
  </si>
  <si>
    <t>M12. Business Travel</t>
  </si>
  <si>
    <t>M12.1 / 1 Points 
Provide Business Travel Support</t>
  </si>
  <si>
    <t>M13. Tobacco Prevention and Cessation</t>
  </si>
  <si>
    <t>M13.1 / 1 Points 
Promote Tobacco Prevention</t>
  </si>
  <si>
    <t>M13.2 / 2 Points 
Support Tobacco Cessation</t>
  </si>
  <si>
    <t>M14. Substance Use Education and Services</t>
  </si>
  <si>
    <t>M14.1 / 1 Points 
Promote Substance Abuse Prevention and Education</t>
  </si>
  <si>
    <t>M14.2 / 2 Points 
Provide Access to Substance Use Services</t>
  </si>
  <si>
    <t>M15. Opioid Emergency Response Plan</t>
  </si>
  <si>
    <t>M15.1 / 3 Points 
Provide Opioid Emergency Response Kits and Training</t>
  </si>
  <si>
    <t>C01.1
Provide WELL Feature Guide</t>
  </si>
  <si>
    <t>C01.2
Promote Health and Wellness Education</t>
  </si>
  <si>
    <t xml:space="preserve">Annotated Documents:
 =&gt; Professional Narrative
 =&gt; Educational Materials
</t>
  </si>
  <si>
    <t>C02. Integrative Design</t>
  </si>
  <si>
    <t>C02.1
Facilitate Stakeholder Charrette</t>
  </si>
  <si>
    <t>C02.2
Integrate Beauty and Design</t>
  </si>
  <si>
    <t>C02.3
Promote Health-Oriented Mission</t>
  </si>
  <si>
    <t>C02.4
Facilitate Stakeholder Orientation</t>
  </si>
  <si>
    <t>C03. Occupant Survey</t>
  </si>
  <si>
    <t>C03.1
Select Project Survey</t>
  </si>
  <si>
    <t xml:space="preserve">Annotated Documents:
 =&gt; Survey Materials
</t>
  </si>
  <si>
    <t>C03.2
Administer Survey and Report Results</t>
  </si>
  <si>
    <t xml:space="preserve">Annotated Documents:
 =&gt; On-going Data Report
 =&gt; Professional Narrative
</t>
  </si>
  <si>
    <t>C04. Enhanced Occupant Survey</t>
  </si>
  <si>
    <t>C04.1 / 1 Points 
Select Enhanced Survey</t>
  </si>
  <si>
    <t xml:space="preserve">Annotated Documents:
 =&gt; On-going Data Report
 =&gt; Survey Materials
</t>
  </si>
  <si>
    <t>C04.2 / 1 Points 
Administer Pre-Occupancy Survey and Report Results</t>
  </si>
  <si>
    <t>C04.3 / 1 Points 
Monitor and Analyze Survey Responses</t>
  </si>
  <si>
    <t>C04.4 / 1 Points 
Facilitate Interviews, Focus Groups and/or Observation</t>
  </si>
  <si>
    <t>C05. Health Services and Benefits</t>
  </si>
  <si>
    <t>C05.1 / 2 Points 
Promote Health Benefits</t>
  </si>
  <si>
    <t>C05.2 / 1 Points 
Offer On-Demand Health Services</t>
  </si>
  <si>
    <t>C06. Health Promotion</t>
  </si>
  <si>
    <t>C06.1 / 2 Points 
Promote Culture of Health</t>
  </si>
  <si>
    <t>C06.2 / 1 Points 
Offer Health Risk Assessments</t>
  </si>
  <si>
    <t>C07. Community Immunity</t>
  </si>
  <si>
    <t>C07.2 / 1 Points 
Implement Immunization Schedule</t>
  </si>
  <si>
    <t>C08. New Parent Support</t>
  </si>
  <si>
    <t>C08.1 / 3 Points 
Offer New Parent Leave</t>
  </si>
  <si>
    <t>C08.2 / 1 Points 
Promote Workplace Support</t>
  </si>
  <si>
    <t>C09. New Mother Support</t>
  </si>
  <si>
    <t>C09.1 / 1 Points 
Offer Workplace Breastfeeding Support</t>
  </si>
  <si>
    <t>C09.2 / 2 Points 
Design Lactation Room</t>
  </si>
  <si>
    <t xml:space="preserve">Annotated Documents:
 =&gt; Professional Narrative
 =&gt; Architectural Drawing
</t>
  </si>
  <si>
    <t>C09.3 / 1 Points 
Promote Breastfeeding Education and Support</t>
  </si>
  <si>
    <t>C10. Family Support</t>
  </si>
  <si>
    <t>C10.1 / 1 Points 
Offer Childcare Support</t>
  </si>
  <si>
    <t>C10.2 / 1 Points 
Offer Eldercare Support</t>
  </si>
  <si>
    <t>C10.3 / 1 Points 
Offer Family Leave</t>
  </si>
  <si>
    <t>C10.4 / 1 Points 
Offer Bereavement Support</t>
  </si>
  <si>
    <t>C11. Civic Engagement</t>
  </si>
  <si>
    <t>C11.1 / 1 Points 
Promote Civic Engagement</t>
  </si>
  <si>
    <t>C12. Organizational Transparency</t>
  </si>
  <si>
    <t>C12.1 / 2 Points 
Promote Equity Program Participation</t>
  </si>
  <si>
    <t xml:space="preserve">Annotated Documents:
 =&gt; Policy Document
Letter Of Assurances:
 =&gt; Owner
</t>
  </si>
  <si>
    <t>C13. Accessibility and Universal Design</t>
  </si>
  <si>
    <t>C13.1 / 1 Points 
Ensure Essential Accessibility</t>
  </si>
  <si>
    <t>C13.2 / 2 Points 
Integrate Universal Design</t>
  </si>
  <si>
    <t>C14. Bathroom Accommodations</t>
  </si>
  <si>
    <t>C14.1 / 1 Points 
Provide Essential Accommodations</t>
  </si>
  <si>
    <t>C14.2 / 1 Points 
Provide Single-User Bathrooms</t>
  </si>
  <si>
    <t>C14.3 / 1 Points 
Provide Family Bathrooms</t>
  </si>
  <si>
    <t>C15. Emergency Preparedness</t>
  </si>
  <si>
    <t>C15.1 / 1 Points 
Develop Emergency Preparedness Plan</t>
  </si>
  <si>
    <t>C15.2 / 2 Points 
Promote Emergency Resources</t>
  </si>
  <si>
    <t>C16. Community Access and Engagement</t>
  </si>
  <si>
    <t>C16.1 / 1 Points 
Provide Community Space</t>
  </si>
  <si>
    <t>C18. β Emergency Resilience and Recovery</t>
  </si>
  <si>
    <t>C18.1 / 1 Points 
Promote Business Continuity</t>
  </si>
  <si>
    <t>C18.2 / 1 Points 
Support Emergency Resilience</t>
  </si>
  <si>
    <t>C18.3 / 1 Points 
Facilitate Healthy Re-Entry</t>
  </si>
  <si>
    <t>C19. β Responsible Labor Practices</t>
  </si>
  <si>
    <t>C19.1 / 1 Points 
Disclose Labor Practices</t>
  </si>
  <si>
    <t>C19.2 / 2 Points 
Implement Responsible Labor Practices</t>
  </si>
  <si>
    <t>C20. β Support for Victims of Domestic Violence</t>
  </si>
  <si>
    <t>C20.1 / 2 Points 
Support Victims of Domestic Violence</t>
  </si>
  <si>
    <t>INNOVATIONS</t>
  </si>
  <si>
    <t>I01. Innovate WELL</t>
  </si>
  <si>
    <t>I01.1 / 10 Points 
Propose Innovations</t>
  </si>
  <si>
    <t>I02. WELL Accredited Professional (WELL AP)</t>
  </si>
  <si>
    <t>I02.1 / 1 Points 
WELL AP</t>
  </si>
  <si>
    <t>I03. Educate WELL</t>
  </si>
  <si>
    <t>I03.1 / 1 Points 
Offer WELL Educational Tours</t>
  </si>
  <si>
    <t>I05. Green Building Rating Systems</t>
  </si>
  <si>
    <t>I05.1 / 5 Points 
Achieve Sustainable Building Certification</t>
  </si>
  <si>
    <t>The WELL Building Standard v2 pilot® is organized into ten concepts: Air, Water, Nourishment, Light, Movement, Thermal Comfort, Sound, Materials, Mind and Community. Each Concept is comprised of multiple features, which are intended to address specific aspects of occupant health, comfort or knowledge. Each feature is divided into parts, which are often tailored to a specific building type. Within each part are one or more requirements, which dictate specific parameters that must be met. 
Satisfying a feature requires that all applicable parts of that feature are met. The applicability of a part is determined by the project space type and scope. 
WELL features are categorized as either Preconditions or Optimizations. Preconditions are necessary for all levels of WELL Certification. Optimizations are additional features, a certain percentage of which must be attained depending on the level of achievement that is pursued.</t>
  </si>
  <si>
    <t>C01. Health and Well-Being Awareness</t>
  </si>
  <si>
    <t>I04. Gateways to Well-Being</t>
  </si>
  <si>
    <t>C17.1 / 2 Points 
Unit Allocation</t>
  </si>
  <si>
    <t xml:space="preserve">Welcome to the v2 pilot scorecard! This scorecard is designed to help project teams selectively choose WELL features that are most applicable to a project's scope, occupant needs and well-being goals. </t>
  </si>
  <si>
    <t>Complete Health and Well-Being Program</t>
  </si>
  <si>
    <t>V10.2</t>
  </si>
  <si>
    <t>V10.3</t>
  </si>
  <si>
    <t xml:space="preserve"> Points Attempted</t>
  </si>
  <si>
    <t>Pursuing</t>
  </si>
  <si>
    <t>Need alternatives</t>
  </si>
  <si>
    <t>Notes</t>
  </si>
  <si>
    <t>Documents</t>
  </si>
  <si>
    <t>A14.1 / 1 Points 
Implement Ultraviolet Treatment for HVAC Surfaces</t>
  </si>
  <si>
    <t xml:space="preserve">Annotated Documents:
 =&gt; Professional Narrative
 =&gt; On-going Maintenance Report
</t>
  </si>
  <si>
    <t xml:space="preserve">Annotated Documents:
 =&gt; On-going Data Report
 =&gt; Operations Schedule
</t>
  </si>
  <si>
    <t>S08. β Hearing Health Conservation</t>
  </si>
  <si>
    <t>S08.1 / 1 Points 
Implement a Hearing Health Conservation Program</t>
  </si>
  <si>
    <t>M02.1
Provide Access to Nature</t>
  </si>
  <si>
    <t>C07.1 / 1 Points 
Promote Immunization</t>
  </si>
  <si>
    <t>C17. β Housing Equity</t>
  </si>
  <si>
    <t>C18.4 / 1 Points 
Establish Health Entry Requirements</t>
  </si>
  <si>
    <t xml:space="preserve">Annotated Documents:
 =&gt; Innovation Form
</t>
  </si>
  <si>
    <t>I04.1 / 1 Points 
Complete Health and Well-Being Program</t>
  </si>
  <si>
    <t>I06. β Carbon Disclosure and Reduction</t>
  </si>
  <si>
    <t>I06.1 / 2 Points 
Carbon Inventory</t>
  </si>
  <si>
    <t>I06.2 / 3 Points 
Carbon Reduction Goal</t>
  </si>
  <si>
    <t>I06.3 / 3 Points 
Carbon Reduction</t>
  </si>
  <si>
    <t>I06.4 / 2 Points 
Carbon Neutral</t>
  </si>
  <si>
    <t>A01.1</t>
  </si>
  <si>
    <t>A01.2</t>
  </si>
  <si>
    <t>A01.3</t>
  </si>
  <si>
    <t>A01.4</t>
  </si>
  <si>
    <t>A01.5</t>
  </si>
  <si>
    <t>A02.1</t>
  </si>
  <si>
    <t>A02.2</t>
  </si>
  <si>
    <t>A03.1</t>
  </si>
  <si>
    <t>A03.2</t>
  </si>
  <si>
    <t>A04.1</t>
  </si>
  <si>
    <t>Meet Enhanced Thresholds for Particulate Matter</t>
  </si>
  <si>
    <t>Meet Enhanced Thresholds for Organic Gases</t>
  </si>
  <si>
    <t>Meet Enhanced Thresholds for Inorganic Gases</t>
  </si>
  <si>
    <t>Increase Outdoor Air Supply</t>
  </si>
  <si>
    <t>Implement Demand-Controlled Ventilation</t>
  </si>
  <si>
    <t>Implement Displacement Ventilation</t>
  </si>
  <si>
    <t>Implement Advanced Air Distribution</t>
  </si>
  <si>
    <t>Provide Operable Windows</t>
  </si>
  <si>
    <t>Manage Window Use</t>
  </si>
  <si>
    <t>Apply Universal Design to Windows</t>
  </si>
  <si>
    <t>Implement Indoor Air Monitors</t>
  </si>
  <si>
    <t>Promote Air Quality Awareness</t>
  </si>
  <si>
    <t>Design Healthy Envelope and Entryways</t>
  </si>
  <si>
    <t>Manage Combustion</t>
  </si>
  <si>
    <t>Manage Pollution and Exhaust</t>
  </si>
  <si>
    <t>Implement Particle Filtration</t>
  </si>
  <si>
    <t>Implement Carbon Filtration</t>
  </si>
  <si>
    <t>Implement Ultraviolet Treatment for HVAC Surfaces</t>
  </si>
  <si>
    <t>Manage Condensation and Mold</t>
  </si>
  <si>
    <t>Limit Red and Processed Meats</t>
  </si>
  <si>
    <t>Support Outdoor Nature Access</t>
  </si>
  <si>
    <t>Implement a Hearing Health Conservation Program</t>
  </si>
  <si>
    <t>Manage Semi-Volatile Organic Compounds (SVOCs)</t>
  </si>
  <si>
    <t>M03.4</t>
  </si>
  <si>
    <t>β Support Mental Health Recovery</t>
  </si>
  <si>
    <t>C04.1</t>
  </si>
  <si>
    <t>Select Enhanced Survey</t>
  </si>
  <si>
    <t>Administer Pre-Occupancy Survey and Report Results</t>
  </si>
  <si>
    <t>Monitor and Analyze Survey Responses</t>
  </si>
  <si>
    <t>Facilitate Interviews, Focus Groups and/or Observation</t>
  </si>
  <si>
    <t>Promote Health Benefits</t>
  </si>
  <si>
    <t>Offer On-Demand Health Services</t>
  </si>
  <si>
    <t>Promote Culture of Health</t>
  </si>
  <si>
    <t>Offer Health Risk Assessments</t>
  </si>
  <si>
    <t>Promote Immunization</t>
  </si>
  <si>
    <t>Implement Immunization Schedule</t>
  </si>
  <si>
    <t>Offer New Parent Leave</t>
  </si>
  <si>
    <t>Promote Workplace Support</t>
  </si>
  <si>
    <t>Offer Workplace Breastfeeding Support</t>
  </si>
  <si>
    <t>Design Lactation Room</t>
  </si>
  <si>
    <t>Promote Breastfeeding Education and Support</t>
  </si>
  <si>
    <t>Offer Childcare Support</t>
  </si>
  <si>
    <t>Offer Eldercare Support</t>
  </si>
  <si>
    <t>Offer Family Leave</t>
  </si>
  <si>
    <t>Offer Bereavement Support</t>
  </si>
  <si>
    <t>Promote Civic Engagement</t>
  </si>
  <si>
    <t>Promote Equity Program Participation</t>
  </si>
  <si>
    <t>Ensure Essential Accessibility</t>
  </si>
  <si>
    <t>Integrate Universal Design</t>
  </si>
  <si>
    <t>Provide Essential Accommodations</t>
  </si>
  <si>
    <t>Provide Single-User Bathrooms</t>
  </si>
  <si>
    <t>Provide Family Bathrooms</t>
  </si>
  <si>
    <t>Develop Emergency Preparedness Plan</t>
  </si>
  <si>
    <t>Promote Emergency Resources</t>
  </si>
  <si>
    <t>Provide Community Space</t>
  </si>
  <si>
    <t>Establish Health Entry Requirements</t>
  </si>
  <si>
    <t>Support Victims of Domestic Violence</t>
  </si>
  <si>
    <t>I05.1</t>
  </si>
  <si>
    <t>Carbon Inventory</t>
  </si>
  <si>
    <t>Carbon Reduction Goal</t>
  </si>
  <si>
    <t>Carbon Reduction</t>
  </si>
  <si>
    <t>Carbon Neutral</t>
  </si>
  <si>
    <t>S08ß.1</t>
  </si>
  <si>
    <t>S08ß</t>
  </si>
  <si>
    <t>C18ß.4</t>
  </si>
  <si>
    <t>C20ß.1</t>
  </si>
  <si>
    <t>C20ß</t>
  </si>
  <si>
    <t>I06ß.1</t>
  </si>
  <si>
    <t>I06ß</t>
  </si>
  <si>
    <t>I06ß.2</t>
  </si>
  <si>
    <t>I06ß.3</t>
  </si>
  <si>
    <t>I06ß.4</t>
  </si>
  <si>
    <t xml:space="preserve">PRECONDITIONS </t>
  </si>
  <si>
    <r>
      <rPr>
        <b/>
        <i/>
        <sz val="10"/>
        <color rgb="FF000000"/>
        <rFont val="Calibri"/>
        <family val="2"/>
      </rPr>
      <t xml:space="preserve">For All Spaces except Commercial Kitchen Spaces
</t>
    </r>
    <r>
      <rPr>
        <sz val="12"/>
        <color theme="1"/>
        <rFont val="Calibri"/>
        <family val="2"/>
        <scheme val="minor"/>
      </rPr>
      <t xml:space="preserve">The  following thresholds are met:
</t>
    </r>
    <r>
      <rPr>
        <b/>
        <sz val="11"/>
        <color rgb="FF000000"/>
        <rFont val="Calibri"/>
        <family val="2"/>
      </rPr>
      <t xml:space="preserve">  a)  </t>
    </r>
    <r>
      <rPr>
        <sz val="12"/>
        <color theme="1"/>
        <rFont val="Calibri"/>
        <family val="2"/>
        <scheme val="minor"/>
      </rPr>
      <t xml:space="preserve">PM2.5 less than 15 μg/m³.   
</t>
    </r>
    <r>
      <rPr>
        <b/>
        <sz val="11"/>
        <color rgb="FF000000"/>
        <rFont val="Calibri"/>
        <family val="2"/>
      </rPr>
      <t xml:space="preserve">  b)  </t>
    </r>
    <r>
      <rPr>
        <sz val="12"/>
        <color theme="1"/>
        <rFont val="Calibri"/>
        <family val="2"/>
        <scheme val="minor"/>
      </rPr>
      <t xml:space="preserve">PM10 less than 50 μg/m³.
</t>
    </r>
    <r>
      <rPr>
        <b/>
        <i/>
        <sz val="10"/>
        <color rgb="FF000000"/>
        <rFont val="Calibri"/>
        <family val="2"/>
      </rPr>
      <t xml:space="preserve">For All Spaces except Commercial Kitchen Spaces
</t>
    </r>
    <r>
      <rPr>
        <sz val="12"/>
        <color theme="1"/>
        <rFont val="Calibri"/>
        <family val="2"/>
        <scheme val="minor"/>
      </rPr>
      <t xml:space="preserve">The  following thresholds are met for a project located where the annual average ambient PM2.5 level is 35 μg/m³ or higher.
</t>
    </r>
    <r>
      <rPr>
        <b/>
        <sz val="11"/>
        <color rgb="FF000000"/>
        <rFont val="Calibri"/>
        <family val="2"/>
      </rPr>
      <t xml:space="preserve">  a)  </t>
    </r>
    <r>
      <rPr>
        <sz val="12"/>
        <color theme="1"/>
        <rFont val="Calibri"/>
        <family val="2"/>
        <scheme val="minor"/>
      </rPr>
      <t xml:space="preserve">PM2.5 less than 25 μg/m³.
</t>
    </r>
    <r>
      <rPr>
        <b/>
        <sz val="11"/>
        <color rgb="FF000000"/>
        <rFont val="Calibri"/>
        <family val="2"/>
      </rPr>
      <t xml:space="preserve">  b)  </t>
    </r>
    <r>
      <rPr>
        <sz val="12"/>
        <color theme="1"/>
        <rFont val="Calibri"/>
        <family val="2"/>
        <scheme val="minor"/>
      </rPr>
      <t xml:space="preserve">PM10 less than 50 μg/m³.
</t>
    </r>
    <r>
      <rPr>
        <sz val="11"/>
        <color rgb="FF000000"/>
        <rFont val="Calibri"/>
        <family val="2"/>
      </rPr>
      <t>----------</t>
    </r>
    <r>
      <rPr>
        <b/>
        <sz val="10"/>
        <color rgb="FF000000"/>
        <rFont val="Calibri"/>
        <family val="2"/>
      </rPr>
      <t>OR</t>
    </r>
    <r>
      <rPr>
        <sz val="11"/>
        <color rgb="FF000000"/>
        <rFont val="Calibri"/>
        <family val="2"/>
      </rPr>
      <t xml:space="preserve">----------
</t>
    </r>
    <r>
      <rPr>
        <sz val="12"/>
        <color theme="1"/>
        <rFont val="Calibri"/>
        <family val="2"/>
        <scheme val="minor"/>
      </rPr>
      <t xml:space="preserve">The following thresholds are met for a project located where the annual average ambient PM2.5 level is 35 μg/m³ or higher.
</t>
    </r>
    <r>
      <rPr>
        <b/>
        <sz val="11"/>
        <color rgb="FF000000"/>
        <rFont val="Calibri"/>
        <family val="2"/>
      </rPr>
      <t xml:space="preserve">  a)  </t>
    </r>
    <r>
      <rPr>
        <sz val="12"/>
        <color theme="1"/>
        <rFont val="Calibri"/>
        <family val="2"/>
        <scheme val="minor"/>
      </rPr>
      <t xml:space="preserve">PM2.5 equal to 30% of the 24- or 48-hour average of outdoor levels on the day(s) of performance testing.
</t>
    </r>
    <r>
      <rPr>
        <b/>
        <sz val="11"/>
        <color rgb="FF000000"/>
        <rFont val="Calibri"/>
        <family val="2"/>
      </rPr>
      <t xml:space="preserve">  b)  </t>
    </r>
    <r>
      <rPr>
        <sz val="12"/>
        <color theme="1"/>
        <rFont val="Calibri"/>
        <family val="2"/>
        <scheme val="minor"/>
      </rPr>
      <t xml:space="preserve">PM10 equal to 30% of the 24- or 48-hour average of outdoor levels on the day(s) of performance testing.
</t>
    </r>
    <r>
      <rPr>
        <b/>
        <i/>
        <sz val="10"/>
        <color rgb="FF000000"/>
        <rFont val="Calibri"/>
        <family val="2"/>
      </rPr>
      <t xml:space="preserve">For Commercial Kitchen Spaces
</t>
    </r>
    <r>
      <rPr>
        <sz val="12"/>
        <color theme="1"/>
        <rFont val="Calibri"/>
        <family val="2"/>
        <scheme val="minor"/>
      </rPr>
      <t xml:space="preserve">The  following threshold is met:
</t>
    </r>
    <r>
      <rPr>
        <b/>
        <sz val="11"/>
        <color rgb="FF000000"/>
        <rFont val="Calibri"/>
        <family val="2"/>
      </rPr>
      <t xml:space="preserve">  a)  </t>
    </r>
    <r>
      <rPr>
        <sz val="12"/>
        <color theme="1"/>
        <rFont val="Calibri"/>
        <family val="2"/>
        <scheme val="minor"/>
      </rPr>
      <t xml:space="preserve">PM2.5 less than 35 μg/m³.  
</t>
    </r>
    <r>
      <rPr>
        <b/>
        <i/>
        <sz val="10"/>
        <color rgb="FF000000"/>
        <rFont val="Calibri"/>
        <family val="2"/>
      </rPr>
      <t xml:space="preserve">For Commercial Kitchen Spaces
</t>
    </r>
    <r>
      <rPr>
        <sz val="12"/>
        <color theme="1"/>
        <rFont val="Calibri"/>
        <family val="2"/>
        <scheme val="minor"/>
      </rPr>
      <t xml:space="preserve">The following thresholds are met for a project located where the annual average ambient PM2.5 level is 35 μg/m³ or higher.
</t>
    </r>
    <r>
      <rPr>
        <b/>
        <sz val="11"/>
        <color rgb="FF000000"/>
        <rFont val="Calibri"/>
        <family val="2"/>
      </rPr>
      <t xml:space="preserve">  a)  </t>
    </r>
    <r>
      <rPr>
        <sz val="12"/>
        <color theme="1"/>
        <rFont val="Calibri"/>
        <family val="2"/>
        <scheme val="minor"/>
      </rPr>
      <t xml:space="preserve">PM2.5 equal to 30% of the 24- or 48-hour average of outdoor levels on the day(s) of performance testing.
</t>
    </r>
    <r>
      <rPr>
        <b/>
        <sz val="11"/>
        <color rgb="FF000000"/>
        <rFont val="Calibri"/>
        <family val="2"/>
      </rPr>
      <t xml:space="preserve">  b)  </t>
    </r>
    <r>
      <rPr>
        <sz val="12"/>
        <color theme="1"/>
        <rFont val="Calibri"/>
        <family val="2"/>
        <scheme val="minor"/>
      </rPr>
      <t xml:space="preserve">PM10 equal to 30% of the 24- or 48-hour average of outdoor levels on the day(s) of performance testing.
</t>
    </r>
  </si>
  <si>
    <r>
      <rPr>
        <b/>
        <i/>
        <sz val="10"/>
        <color rgb="FF000000"/>
        <rFont val="Calibri"/>
        <family val="2"/>
      </rPr>
      <t xml:space="preserve">For All Spaces except Commercial Kitchen Spaces
</t>
    </r>
    <r>
      <rPr>
        <sz val="12"/>
        <color theme="1"/>
        <rFont val="Calibri"/>
        <family val="2"/>
        <scheme val="minor"/>
      </rPr>
      <t xml:space="preserve">The  following thresholds are met:
</t>
    </r>
    <r>
      <rPr>
        <b/>
        <sz val="11"/>
        <color rgb="FF000000"/>
        <rFont val="Calibri"/>
        <family val="2"/>
      </rPr>
      <t xml:space="preserve">  a)  </t>
    </r>
    <r>
      <rPr>
        <sz val="12"/>
        <color theme="1"/>
        <rFont val="Calibri"/>
        <family val="2"/>
        <scheme val="minor"/>
      </rPr>
      <t xml:space="preserve">Formaldehyde less than 27 ppb.
</t>
    </r>
    <r>
      <rPr>
        <b/>
        <sz val="11"/>
        <color rgb="FF000000"/>
        <rFont val="Calibri"/>
        <family val="2"/>
      </rPr>
      <t xml:space="preserve">  b)  </t>
    </r>
    <r>
      <rPr>
        <sz val="12"/>
        <color theme="1"/>
        <rFont val="Calibri"/>
        <family val="2"/>
        <scheme val="minor"/>
      </rPr>
      <t xml:space="preserve">Individual component VOCs less than or equal to the limits listed in the table below:  
 	Compound Name 	CAS No. 	Allowable Concentration (μg/m³) 
 	Benzene 	71-43-2 	30 
 	Carbon disulfide 	75-15-0 	400 
 	Carbon tetrachloride 	56-23-5 	20 
 	Chlorobenzene 	108-90-7 	500 
 	Chloroform 	67-66-3 	150 
 	Dichlorobenzene (1,4-) 	106-46-7 	400 
 	Dichloroethylene (1,1) 	75-35-4 	35 
 	Ethylbenzene 	100-41-4 	1000 
 	Hexane (n-) 	110-54-3 	3500 
 	Isopropyl alcohol 	67-63-0 	3500 
 	Methyl chloroform 	71-55-6 	500 
 	Methylene chloride 	75-09-2 	200 
 	Methyl tert-butyl ether 	1634-04-4 	4000 
 	Styrene 	100-42-5 	450 
 	Tetrachloroethene 	127-18-4 	17.5 
 	Toluene 	108-88-3 	150 
 	Trichloroethylene 	79-01-6 	300 
 	Vinyl acetate 	108-05-4 	100 
 	Xylene (m, o, p combined) 	108-38-3 + 95-47-6 + 106-42-3, 179601-23-1 + 95-47-6, or 1330-20-7 	350
</t>
    </r>
    <r>
      <rPr>
        <b/>
        <i/>
        <sz val="10"/>
        <color rgb="FF000000"/>
        <rFont val="Calibri"/>
        <family val="2"/>
      </rPr>
      <t xml:space="preserve">For Commercial Kitchen Spaces
</t>
    </r>
    <r>
      <rPr>
        <sz val="12"/>
        <color theme="1"/>
        <rFont val="Calibri"/>
        <family val="2"/>
        <scheme val="minor"/>
      </rPr>
      <t xml:space="preserve">The  following threshold is met:
</t>
    </r>
    <r>
      <rPr>
        <b/>
        <sz val="11"/>
        <color rgb="FF000000"/>
        <rFont val="Calibri"/>
        <family val="2"/>
      </rPr>
      <t xml:space="preserve">  a)  </t>
    </r>
    <r>
      <rPr>
        <sz val="12"/>
        <color theme="1"/>
        <rFont val="Calibri"/>
        <family val="2"/>
        <scheme val="minor"/>
      </rPr>
      <t xml:space="preserve">Formaldehyde  less than 81 ppb.
</t>
    </r>
  </si>
  <si>
    <r>
      <rPr>
        <b/>
        <i/>
        <sz val="10"/>
        <color rgb="FF000000"/>
        <rFont val="Calibri"/>
        <family val="2"/>
      </rPr>
      <t xml:space="preserve">For All Spaces except Commercial Kitchen Spaces
</t>
    </r>
    <r>
      <rPr>
        <sz val="12"/>
        <color theme="1"/>
        <rFont val="Calibri"/>
        <family val="2"/>
        <scheme val="minor"/>
      </rPr>
      <t xml:space="preserve">The  following thresholds are met:
</t>
    </r>
    <r>
      <rPr>
        <b/>
        <sz val="11"/>
        <color rgb="FF000000"/>
        <rFont val="Calibri"/>
        <family val="2"/>
      </rPr>
      <t xml:space="preserve">  a)  </t>
    </r>
    <r>
      <rPr>
        <sz val="12"/>
        <color theme="1"/>
        <rFont val="Calibri"/>
        <family val="2"/>
        <scheme val="minor"/>
      </rPr>
      <t xml:space="preserve">Carbon  monoxide less than 9 ppm.
</t>
    </r>
    <r>
      <rPr>
        <b/>
        <sz val="11"/>
        <color rgb="FF000000"/>
        <rFont val="Calibri"/>
        <family val="2"/>
      </rPr>
      <t xml:space="preserve">  b)  </t>
    </r>
    <r>
      <rPr>
        <sz val="12"/>
        <color theme="1"/>
        <rFont val="Calibri"/>
        <family val="2"/>
        <scheme val="minor"/>
      </rPr>
      <t xml:space="preserve">Ozone  less than 51 ppb.
</t>
    </r>
    <r>
      <rPr>
        <b/>
        <i/>
        <sz val="10"/>
        <color rgb="FF000000"/>
        <rFont val="Calibri"/>
        <family val="2"/>
      </rPr>
      <t xml:space="preserve">For Commercial Kitchen Spaces
</t>
    </r>
    <r>
      <rPr>
        <sz val="12"/>
        <color theme="1"/>
        <rFont val="Calibri"/>
        <family val="2"/>
        <scheme val="minor"/>
      </rPr>
      <t xml:space="preserve">The  following thresholds are met:
</t>
    </r>
    <r>
      <rPr>
        <b/>
        <sz val="11"/>
        <color rgb="FF000000"/>
        <rFont val="Calibri"/>
        <family val="2"/>
      </rPr>
      <t xml:space="preserve">  a)  </t>
    </r>
    <r>
      <rPr>
        <sz val="12"/>
        <color theme="1"/>
        <rFont val="Calibri"/>
        <family val="2"/>
        <scheme val="minor"/>
      </rPr>
      <t xml:space="preserve">Carbon  monoxide levels less than 30 ppm.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</si>
  <si>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The number and location of sampling points for on-going monitoring complies with the requirements outlined in the Performance Verification Guidebook.
</t>
    </r>
    <r>
      <rPr>
        <b/>
        <sz val="11"/>
        <color rgb="FF000000"/>
        <rFont val="Calibri"/>
        <family val="2"/>
      </rPr>
      <t xml:space="preserve">  b)  </t>
    </r>
    <r>
      <rPr>
        <sz val="12"/>
        <color theme="1"/>
        <rFont val="Calibri"/>
        <family val="2"/>
        <scheme val="minor"/>
      </rPr>
      <t xml:space="preserve">The pollutants listed in this feature,  except radon, are monitored at intervals no longer than once per year, and results are annually submitted through WELL Online.
</t>
    </r>
  </si>
  <si>
    <r>
      <rPr>
        <b/>
        <i/>
        <sz val="10"/>
        <color rgb="FF000000"/>
        <rFont val="Calibri"/>
        <family val="2"/>
      </rPr>
      <t xml:space="preserve">For All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Smoking and the use of e-cigarettes is  prohibited in interior spaces within the project boundary.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</si>
  <si>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Smoking is prohibited within 7.5 m [25 ft] (or the maximum extent allowable by local codes) of all entrances, operable windows and building air intakes. Permanently mounted signage is present to clearly communicate the ban.
</t>
    </r>
    <r>
      <rPr>
        <b/>
        <sz val="11"/>
        <color rgb="FF000000"/>
        <rFont val="Calibri"/>
        <family val="2"/>
      </rPr>
      <t xml:space="preserve">  b)  </t>
    </r>
    <r>
      <rPr>
        <sz val="12"/>
        <color theme="1"/>
        <rFont val="Calibri"/>
        <family val="2"/>
        <scheme val="minor"/>
      </rPr>
      <t xml:space="preserve">Smoking is prohibited on all decks, patios, balconies, rooftops and outdoor galleries. Permanently mounted signage is present to clearly communicate the ban.
</t>
    </r>
    <r>
      <rPr>
        <b/>
        <sz val="11"/>
        <color rgb="FF000000"/>
        <rFont val="Calibri"/>
        <family val="2"/>
      </rPr>
      <t xml:space="preserve">  c)  </t>
    </r>
    <r>
      <rPr>
        <sz val="12"/>
        <color theme="1"/>
        <rFont val="Calibri"/>
        <family val="2"/>
        <scheme val="minor"/>
      </rPr>
      <t xml:space="preserve">In outdoor areas within the project boundary that allow smoking (if any), permanently mounted signs are placed along walkways (not more than 30 m [100 ft] between signs) that describe the hazards of smoking.
</t>
    </r>
  </si>
  <si>
    <r>
      <rPr>
        <b/>
        <i/>
        <sz val="10"/>
        <color rgb="FF000000"/>
        <rFont val="Calibri"/>
        <family val="2"/>
      </rPr>
      <t xml:space="preserve">For All Spaces
</t>
    </r>
    <r>
      <rPr>
        <b/>
        <sz val="10"/>
        <color rgb="FF000000"/>
        <rFont val="Calibri"/>
        <family val="2"/>
      </rPr>
      <t xml:space="preserve">Mechanically ventilated spaces
</t>
    </r>
    <r>
      <rPr>
        <sz val="12"/>
        <color theme="1"/>
        <rFont val="Calibri"/>
        <family val="2"/>
        <scheme val="minor"/>
      </rPr>
      <t xml:space="preserve">To verify  compliance with the ventilation rate requirements specified in Part 1: Ensure Adequate Ventilation, the  following requirements are met or are scheduled to be met (as applicable):
</t>
    </r>
    <r>
      <rPr>
        <b/>
        <sz val="11"/>
        <color rgb="FF000000"/>
        <rFont val="Calibri"/>
        <family val="2"/>
      </rPr>
      <t xml:space="preserve">  a)  </t>
    </r>
    <r>
      <rPr>
        <sz val="12"/>
        <color theme="1"/>
        <rFont val="Calibri"/>
        <family val="2"/>
        <scheme val="minor"/>
      </rPr>
      <t xml:space="preserve">Newly installed mechanical ventilation  system or ventilation system that undergoes significant alterations is tested  and balanced in accordance with ASHRAE 111.
</t>
    </r>
    <r>
      <rPr>
        <b/>
        <sz val="11"/>
        <color rgb="FF000000"/>
        <rFont val="Calibri"/>
        <family val="2"/>
      </rPr>
      <t xml:space="preserve">  b)  </t>
    </r>
    <r>
      <rPr>
        <sz val="12"/>
        <color theme="1"/>
        <rFont val="Calibri"/>
        <family val="2"/>
        <scheme val="minor"/>
      </rPr>
      <t xml:space="preserve">Existing mechanical ventilation system is  tested and balanced every five years to verify that the minimum ventilation rates  (as determined in Part 1: Ensure Adequate Ventilation) are within ± 10%  of the minimum design values.
</t>
    </r>
    <r>
      <rPr>
        <b/>
        <sz val="11"/>
        <color rgb="FF000000"/>
        <rFont val="Calibri"/>
        <family val="2"/>
      </rPr>
      <t xml:space="preserve">  c)  </t>
    </r>
    <r>
      <rPr>
        <sz val="12"/>
        <color theme="1"/>
        <rFont val="Calibri"/>
        <family val="2"/>
        <scheme val="minor"/>
      </rPr>
      <t xml:space="preserve">Projects using the elevated air speed method for thermal comfort verify that air speed complies with design specifications.
</t>
    </r>
  </si>
  <si>
    <r>
      <rPr>
        <b/>
        <i/>
        <sz val="10"/>
        <color rgb="FF000000"/>
        <rFont val="Calibri"/>
        <family val="2"/>
      </rPr>
      <t xml:space="preserve">For All Spaces
</t>
    </r>
    <r>
      <rPr>
        <sz val="12"/>
        <color theme="1"/>
        <rFont val="Calibri"/>
        <family val="2"/>
        <scheme val="minor"/>
      </rPr>
      <t xml:space="preserve">For construction occurring after project registration, at  least three of the following requirements are met:
</t>
    </r>
    <r>
      <rPr>
        <b/>
        <sz val="11"/>
        <color rgb="FF000000"/>
        <rFont val="Calibri"/>
        <family val="2"/>
      </rPr>
      <t xml:space="preserve">  a)  </t>
    </r>
    <r>
      <rPr>
        <sz val="12"/>
        <color theme="1"/>
        <rFont val="Calibri"/>
        <family val="2"/>
        <scheme val="minor"/>
      </rPr>
      <t>Upon  completion of construction (including  installation of woodwork, doors, acoustic tiles, paints, carpets, movable  furnishings and other interior finishes), a building air flush is performed  while maintaining an indoor temperature of at least 15 °C [59 °F] and relative  humidity below 60%, at one of the below volumes:  
      •  A total air volume of 4,300 m³ of outdoor  air per m² of floor area [14,000 ft³ per ft² of floor area] prior to occupancy.</t>
    </r>
    <r>
      <rPr>
        <vertAlign val="superscript"/>
        <sz val="11"/>
        <color rgb="FF000000"/>
        <rFont val="Calibri"/>
        <family val="2"/>
      </rPr>
      <t>[56242]</t>
    </r>
    <r>
      <rPr>
        <sz val="11"/>
        <color rgb="FF000000"/>
        <rFont val="Calibri"/>
        <family val="2"/>
      </rPr>
      <t xml:space="preserve">  
      •  A total air volume of 1,100 m³ of outdoor  air per m² of floor area [3,500 ft³ per ft² of floor area] prior to occupancy,  followed by a second flush of 3,200 m³ of outdoor air per m² of floor area  [10,500 ft³ per ft² of floor area] post-occupancy. While the post-occupancy  flush is taking place, the ventilation system must provide at least 0.1 m³ per  minute of outdoor air per m² of floor area [0.3 CFM outdoor air per ft² of  floor area] at all times.</t>
    </r>
    <r>
      <rPr>
        <sz val="11"/>
        <color rgb="FF000000"/>
        <rFont val="Calibri"/>
        <family val="2"/>
      </rPr>
      <t xml:space="preserve">
</t>
    </r>
    <r>
      <rPr>
        <b/>
        <sz val="11"/>
        <color rgb="FF000000"/>
        <rFont val="Calibri"/>
        <family val="2"/>
      </rPr>
      <t xml:space="preserve">  b)  </t>
    </r>
    <r>
      <rPr>
        <sz val="12"/>
        <color theme="1"/>
        <rFont val="Calibri"/>
        <family val="2"/>
        <scheme val="minor"/>
      </rPr>
      <t xml:space="preserve">Projects meet one of the below:       
      •  Ducts are sealed and protected from  possible contamination during construction.  
      •  Ducts are cleaned  prior to installing registers, grills and diffusers.
</t>
    </r>
    <r>
      <rPr>
        <b/>
        <sz val="11"/>
        <color rgb="FF000000"/>
        <rFont val="Calibri"/>
        <family val="2"/>
      </rPr>
      <t xml:space="preserve">  c)  </t>
    </r>
    <r>
      <rPr>
        <sz val="12"/>
        <color theme="1"/>
        <rFont val="Calibri"/>
        <family val="2"/>
        <scheme val="minor"/>
      </rPr>
      <t xml:space="preserve">If permanently installed ventilation system is operating during construction, projects meet the below:          
      •  Media filters with a minimum  efficiency reporting value (MERV) of 8 are used to filter return air.  
      •  All filters are replaced prior to occupancy.
</t>
    </r>
    <r>
      <rPr>
        <b/>
        <sz val="11"/>
        <color rgb="FF000000"/>
        <rFont val="Calibri"/>
        <family val="2"/>
      </rPr>
      <t xml:space="preserve">  d)  </t>
    </r>
    <r>
      <rPr>
        <sz val="12"/>
        <color theme="1"/>
        <rFont val="Calibri"/>
        <family val="2"/>
        <scheme val="minor"/>
      </rPr>
      <t xml:space="preserve">The below moisture and dust management procedures are  followed:              
      •  Carpets, acoustical ceiling panels, fabric wall coverings,  insulation, upholstery and furnishings and other absorptive materials are  stored in a separate designated area protected from moisture damage.  
      •  All active areas of work are isolated from  other spaces by sealed doorways or windows or through the use of temporary  barriers.  
      •  Walk-off mats are used at entryways to reduce  the transfer of dirt and pollutants.  
      •  Saws and other tools use dust  guards or collectors to capture generated dust.
</t>
    </r>
    <r>
      <rPr>
        <b/>
        <sz val="11"/>
        <color rgb="FF000000"/>
        <rFont val="Calibri"/>
        <family val="2"/>
      </rPr>
      <t xml:space="preserve">  e)  </t>
    </r>
    <r>
      <rPr>
        <sz val="12"/>
        <color theme="1"/>
        <rFont val="Calibri"/>
        <family val="2"/>
        <scheme val="minor"/>
      </rPr>
      <t>To reduce particulate matter emissions  from both on-road and non-road diesel fueled vehicles (excluding delivery  vehicles) and construction equipment, the below are met:   
      •  All non-road diesel engine vehicles comply  with the U.S. EPA Tier 4 PM emissions standards or local equivalent when  applicable. Engines may be retrofitted with verified technology (required to be  U.S. EPA or California Air Resources Board approved) at the time the equipment  is first placed on the job site.</t>
    </r>
    <r>
      <rPr>
        <vertAlign val="superscript"/>
        <sz val="11"/>
        <color rgb="FF000000"/>
        <rFont val="Calibri"/>
        <family val="2"/>
      </rPr>
      <t>[56237]</t>
    </r>
    <r>
      <rPr>
        <sz val="11"/>
        <color rgb="FF000000"/>
        <rFont val="Calibri"/>
        <family val="2"/>
      </rPr>
      <t xml:space="preserve">  
      •  All on-road diesel engine vehicles meet  the requirements set forth in the U.S. EPA model year 2007 on-road standards  for PM or local equivalent when applicable. Engines may be retrofitted with  verified technology (required to be U.S. EPA or California Air Resources Board  approved) at the time the equipment is first placed on the job site.</t>
    </r>
    <r>
      <rPr>
        <vertAlign val="superscript"/>
        <sz val="11"/>
        <color rgb="FF000000"/>
        <rFont val="Calibri"/>
        <family val="2"/>
      </rPr>
      <t>[56237]</t>
    </r>
    <r>
      <rPr>
        <sz val="11"/>
        <color rgb="FF000000"/>
        <rFont val="Calibri"/>
        <family val="2"/>
      </rPr>
      <t xml:space="preserve">  
      •  All equipment, vehicles and  loading/unloading zones are located at least 7.5 m [25 ft] away from air intakes and  operable openings of adjacent buildings when possible.</t>
    </r>
    <r>
      <rPr>
        <sz val="11"/>
        <color rgb="FF000000"/>
        <rFont val="Calibri"/>
        <family val="2"/>
      </rPr>
      <t xml:space="preserve">
</t>
    </r>
  </si>
  <si>
    <r>
      <rPr>
        <b/>
        <i/>
        <sz val="10"/>
        <color rgb="FF000000"/>
        <rFont val="Calibri"/>
        <family val="2"/>
      </rPr>
      <t xml:space="preserve">For All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Projects comply with the thresholds specified in the table below:            
     	    Particulate Matter Thresholds         	    Points           
     	    PM2.5 &amp;lt;    12 μg/m³.    PM10 &amp;lt;    30 μg/m³.         	    1           
     	    PM2.5 &amp;lt;    10 μg/m³.    PM10 &amp;lt;    20 μg/m³.         	    2
</t>
    </r>
  </si>
  <si>
    <r>
      <rPr>
        <b/>
        <i/>
        <sz val="10"/>
        <color rgb="FF000000"/>
        <rFont val="Calibri"/>
        <family val="2"/>
      </rPr>
      <t xml:space="preserve">For All Spaces
</t>
    </r>
    <r>
      <rPr>
        <sz val="12"/>
        <color theme="1"/>
        <rFont val="Calibri"/>
        <family val="2"/>
        <scheme val="minor"/>
      </rPr>
      <t xml:space="preserve">The  following thresholds are met:
</t>
    </r>
    <r>
      <rPr>
        <b/>
        <sz val="11"/>
        <color rgb="FF000000"/>
        <rFont val="Calibri"/>
        <family val="2"/>
      </rPr>
      <t xml:space="preserve">  a)  </t>
    </r>
    <r>
      <rPr>
        <sz val="12"/>
        <color theme="1"/>
        <rFont val="Calibri"/>
        <family val="2"/>
        <scheme val="minor"/>
      </rPr>
      <t xml:space="preserve">Formaldehyde less than 13.4 ppb.
</t>
    </r>
    <r>
      <rPr>
        <b/>
        <sz val="11"/>
        <color rgb="FF000000"/>
        <rFont val="Calibri"/>
        <family val="2"/>
      </rPr>
      <t xml:space="preserve">  b)  </t>
    </r>
    <r>
      <rPr>
        <sz val="12"/>
        <color theme="1"/>
        <rFont val="Calibri"/>
        <family val="2"/>
        <scheme val="minor"/>
      </rPr>
      <t xml:space="preserve">Benzene less than 3    μg/m³.
</t>
    </r>
  </si>
  <si>
    <r>
      <rPr>
        <b/>
        <i/>
        <sz val="10"/>
        <color rgb="FF000000"/>
        <rFont val="Calibri"/>
        <family val="2"/>
      </rPr>
      <t xml:space="preserve">For All Spaces
</t>
    </r>
    <r>
      <rPr>
        <sz val="12"/>
        <color theme="1"/>
        <rFont val="Calibri"/>
        <family val="2"/>
        <scheme val="minor"/>
      </rPr>
      <t xml:space="preserve">The  following thresholds are met:
</t>
    </r>
    <r>
      <rPr>
        <b/>
        <sz val="11"/>
        <color rgb="FF000000"/>
        <rFont val="Calibri"/>
        <family val="2"/>
      </rPr>
      <t xml:space="preserve">  a)  </t>
    </r>
    <r>
      <rPr>
        <sz val="12"/>
        <color theme="1"/>
        <rFont val="Calibri"/>
        <family val="2"/>
        <scheme val="minor"/>
      </rPr>
      <t xml:space="preserve">Carbon monoxide less than 6 ppm.
</t>
    </r>
    <r>
      <rPr>
        <b/>
        <sz val="11"/>
        <color rgb="FF000000"/>
        <rFont val="Calibri"/>
        <family val="2"/>
      </rPr>
      <t xml:space="preserve">  b)  </t>
    </r>
    <r>
      <rPr>
        <sz val="12"/>
        <color theme="1"/>
        <rFont val="Calibri"/>
        <family val="2"/>
        <scheme val="minor"/>
      </rPr>
      <t xml:space="preserve">Ozone less than 25 ppb.
</t>
    </r>
    <r>
      <rPr>
        <b/>
        <sz val="11"/>
        <color rgb="FF000000"/>
        <rFont val="Calibri"/>
        <family val="2"/>
      </rPr>
      <t xml:space="preserve">  c)  </t>
    </r>
    <r>
      <rPr>
        <sz val="12"/>
        <color theme="1"/>
        <rFont val="Calibri"/>
        <family val="2"/>
        <scheme val="minor"/>
      </rPr>
      <t xml:space="preserve">Nitrogen dioxide less than 21 ppb.
</t>
    </r>
  </si>
  <si>
    <r>
      <rPr>
        <b/>
        <i/>
        <sz val="10"/>
        <color rgb="FF000000"/>
        <rFont val="Calibri"/>
        <family val="2"/>
      </rPr>
      <t xml:space="preserve">For All Spaces
</t>
    </r>
    <r>
      <rPr>
        <b/>
        <sz val="10"/>
        <color rgb="FF000000"/>
        <rFont val="Calibri"/>
        <family val="2"/>
      </rPr>
      <t xml:space="preserve">Mechanically ventilated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Projects exceed outdoor air supply rates described in ASHRAE 62.1-2010 by the percentages shown in the table below:    
     	    Thresholds         	    Points           
     	    30%         	    1           
     	    60%         	    2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Naturally ventilated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Projects meet Part 1: Provide Operable Windows in Feature A07: Operable Windows.
</t>
    </r>
    <r>
      <rPr>
        <b/>
        <sz val="11"/>
        <color rgb="FF000000"/>
        <rFont val="Calibri"/>
        <family val="2"/>
      </rPr>
      <t xml:space="preserve">  b)  </t>
    </r>
    <r>
      <rPr>
        <sz val="12"/>
        <color theme="1"/>
        <rFont val="Calibri"/>
        <family val="2"/>
        <scheme val="minor"/>
      </rPr>
      <t xml:space="preserve">Projects demonstrate that natural ventilation is sufficient to keep CO2 levels less than the thresholds specified in the table below (measured at 1.2-1.8 m [4-6 ft] above the floor) at maximum intended occupancies in all regularly occupied spaces: 
 	Thresholds 	Points 
 	900 ppm 	1 
 	750 ppm 	2 
 	600 ppm 	3
</t>
    </r>
  </si>
  <si>
    <r>
      <rPr>
        <b/>
        <i/>
        <sz val="10"/>
        <color rgb="FF000000"/>
        <rFont val="Calibri"/>
        <family val="2"/>
      </rPr>
      <t xml:space="preserve">For All Spaces
</t>
    </r>
    <r>
      <rPr>
        <sz val="12"/>
        <color theme="1"/>
        <rFont val="Calibri"/>
        <family val="2"/>
        <scheme val="minor"/>
      </rPr>
      <t xml:space="preserve">All regularly  occupied spaces meet the following requirements:
</t>
    </r>
    <r>
      <rPr>
        <b/>
        <sz val="11"/>
        <color rgb="FF000000"/>
        <rFont val="Calibri"/>
        <family val="2"/>
      </rPr>
      <t xml:space="preserve">  a)  </t>
    </r>
    <r>
      <rPr>
        <sz val="12"/>
        <color theme="1"/>
        <rFont val="Calibri"/>
        <family val="2"/>
        <scheme val="minor"/>
      </rPr>
      <t xml:space="preserve">A demand-controlled ventilation system regulates the outdoor ventilation rate to keep CO2 levels at maximum intended occupancy less than the thresholds specified in the table below:            
     	    Thresholds         	    Points           
     	    900 ppm         	1       
     	    750 ppm         	2       
     	    600 ppm         	3
</t>
    </r>
    <r>
      <rPr>
        <b/>
        <sz val="11"/>
        <color rgb="FF000000"/>
        <rFont val="Calibri"/>
        <family val="2"/>
      </rPr>
      <t xml:space="preserve">  b)  </t>
    </r>
    <r>
      <rPr>
        <sz val="12"/>
        <color theme="1"/>
        <rFont val="Calibri"/>
        <family val="2"/>
        <scheme val="minor"/>
      </rPr>
      <t xml:space="preserve">Carbon dioxide is measured at the air  exhaust diffusers or in occupied space at 1.1-1.7 m [3.6-5.6 ft] above the floor  (away from doors, windows, air supply and zones where occupants may exhale  directly into the sensor). At least one sensor is used for each major occupancy  zone (or per air handling unit if a single zone is served by multiple air  handling units). If occupancy density/pattern/usage is different in two  adjacent areas, each area must be considered a separate zone.
</t>
    </r>
  </si>
  <si>
    <r>
      <rPr>
        <b/>
        <i/>
        <sz val="10"/>
        <color rgb="FF000000"/>
        <rFont val="Calibri"/>
        <family val="2"/>
      </rPr>
      <t xml:space="preserve">For All Spaces
</t>
    </r>
    <r>
      <rPr>
        <sz val="12"/>
        <color theme="1"/>
        <rFont val="Calibri"/>
        <family val="2"/>
        <scheme val="minor"/>
      </rPr>
      <t xml:space="preserve">Projects  implement a displacement ventilation system for heating and/or cooling, with one of the following as a basis for design:
</t>
    </r>
    <r>
      <rPr>
        <b/>
        <sz val="11"/>
        <color rgb="FF000000"/>
        <rFont val="Calibri"/>
        <family val="2"/>
      </rPr>
      <t xml:space="preserve">  a)  </t>
    </r>
    <r>
      <rPr>
        <sz val="12"/>
        <color theme="1"/>
        <rFont val="Calibri"/>
        <family val="2"/>
        <scheme val="minor"/>
      </rPr>
      <t xml:space="preserve">ASHRAE Guidelines RP-949.
</t>
    </r>
    <r>
      <rPr>
        <b/>
        <sz val="11"/>
        <color rgb="FF000000"/>
        <rFont val="Calibri"/>
        <family val="2"/>
      </rPr>
      <t xml:space="preserve">  b)  </t>
    </r>
    <r>
      <rPr>
        <sz val="12"/>
        <color theme="1"/>
        <rFont val="Calibri"/>
        <family val="2"/>
        <scheme val="minor"/>
      </rPr>
      <t xml:space="preserve">REHVA Guidebook No. 01 (Displacement  Ventilation in non-industrial premises).
</t>
    </r>
    <r>
      <rPr>
        <b/>
        <sz val="11"/>
        <color rgb="FF000000"/>
        <rFont val="Calibri"/>
        <family val="2"/>
      </rPr>
      <t xml:space="preserve">  c)  </t>
    </r>
    <r>
      <rPr>
        <sz val="12"/>
        <color theme="1"/>
        <rFont val="Calibri"/>
        <family val="2"/>
        <scheme val="minor"/>
      </rPr>
      <t xml:space="preserve">ASHRAE's UFAD Guide: Design, Construction and Operations of Underfloor Air Distribution Systems. Air supply temperature is slightly cooler or warmer than the desired space temperature. Air distribution system is installed at a raised floor height whereby the underfloor area can be cleaned on an annual basis.
</t>
    </r>
  </si>
  <si>
    <r>
      <rPr>
        <b/>
        <i/>
        <sz val="10"/>
        <color rgb="FF000000"/>
        <rFont val="Calibri"/>
        <family val="2"/>
      </rPr>
      <t xml:space="preserve">For All Spaces except Commercial Kitchen SpacesDwelling Units
</t>
    </r>
    <r>
      <rPr>
        <sz val="12"/>
        <color theme="1"/>
        <rFont val="Calibri"/>
        <family val="2"/>
        <scheme val="minor"/>
      </rPr>
      <t xml:space="preserve">At all  workstations, the following requirements are met:
</t>
    </r>
    <r>
      <rPr>
        <b/>
        <sz val="11"/>
        <color rgb="FF000000"/>
        <rFont val="Calibri"/>
        <family val="2"/>
      </rPr>
      <t xml:space="preserve">  a)  </t>
    </r>
    <r>
      <rPr>
        <sz val="12"/>
        <color theme="1"/>
        <rFont val="Calibri"/>
        <family val="2"/>
        <scheme val="minor"/>
      </rPr>
      <t xml:space="preserve">Conditioned air is supplied via an individual  diffuser that is positioned no further than 0.8 m [2.6 ft] from an occupant's head.
</t>
    </r>
    <r>
      <rPr>
        <b/>
        <sz val="11"/>
        <color rgb="FF000000"/>
        <rFont val="Calibri"/>
        <family val="2"/>
      </rPr>
      <t xml:space="preserve">  b)  </t>
    </r>
    <r>
      <rPr>
        <sz val="12"/>
        <color theme="1"/>
        <rFont val="Calibri"/>
        <family val="2"/>
        <scheme val="minor"/>
      </rPr>
      <t xml:space="preserve">Occupants are given control over the  direction of the supplied airflow and supply air speed (within 0.0-1.2 m/s [0.0-3.9  ft/s] in the head region).
</t>
    </r>
    <r>
      <rPr>
        <b/>
        <sz val="11"/>
        <color rgb="FF000000"/>
        <rFont val="Calibri"/>
        <family val="2"/>
      </rPr>
      <t xml:space="preserve">  c)  </t>
    </r>
    <r>
      <rPr>
        <sz val="12"/>
        <color theme="1"/>
        <rFont val="Calibri"/>
        <family val="2"/>
        <scheme val="minor"/>
      </rPr>
      <t xml:space="preserve">Supplied air uses one of the strategies specified in the table below:            
     	    Requirement         	    Points           
     	    Background    mechanical system is used for ventilation         	    2           
     	    Dedicated    outdoor air system is used for ventilation         	    3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</si>
  <si>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Project meets one of the below:   	  
      •  At least 75% of regularly occupied spaces have operable windows that provide access to outdoor air. 	  
      •  The openable window area is equivalent to at least 4% of the net occupiable floor area of that space or floor plate.
</t>
    </r>
    <r>
      <rPr>
        <b/>
        <sz val="11"/>
        <color rgb="FF000000"/>
        <rFont val="Calibri"/>
        <family val="2"/>
      </rPr>
      <t xml:space="preserve">  b)  </t>
    </r>
    <r>
      <rPr>
        <sz val="12"/>
        <color theme="1"/>
        <rFont val="Calibri"/>
        <family val="2"/>
        <scheme val="minor"/>
      </rPr>
      <t xml:space="preserve">Project does not use radiant cooling systems if situated in climates with an annual relative humidity above 70%.
</t>
    </r>
  </si>
  <si>
    <r>
      <rPr>
        <b/>
        <i/>
        <sz val="10"/>
        <color rgb="FF000000"/>
        <rFont val="Calibri"/>
        <family val="2"/>
      </rPr>
      <t xml:space="preserve">For All Spaces
</t>
    </r>
    <r>
      <rPr>
        <b/>
        <sz val="10"/>
        <color rgb="FF000000"/>
        <rFont val="Calibri"/>
        <family val="2"/>
      </rPr>
      <t xml:space="preserve">Outdoor air measurement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Outdoor levels of ozone, PM2.5  or PM10, and temperature are monitored at intervals of at least once per hour based on a data-gathering station located within 4 km  [2.5 mi] of the building.
</t>
    </r>
    <r>
      <rPr>
        <b/>
        <sz val="11"/>
        <color rgb="FF000000"/>
        <rFont val="Calibri"/>
        <family val="2"/>
      </rPr>
      <t xml:space="preserve">  b)  </t>
    </r>
    <r>
      <rPr>
        <sz val="12"/>
        <color theme="1"/>
        <rFont val="Calibri"/>
        <family val="2"/>
        <scheme val="minor"/>
      </rPr>
      <t xml:space="preserve">Data collected are made available to building occupants.
</t>
    </r>
    <r>
      <rPr>
        <b/>
        <i/>
        <sz val="10"/>
        <color rgb="FF000000"/>
        <rFont val="Calibri"/>
        <family val="2"/>
      </rPr>
      <t xml:space="preserve">For All Spaces
</t>
    </r>
    <r>
      <rPr>
        <b/>
        <sz val="10"/>
        <color rgb="FF000000"/>
        <rFont val="Calibri"/>
        <family val="2"/>
      </rPr>
      <t xml:space="preserve">Window operation
</t>
    </r>
    <r>
      <rPr>
        <sz val="12"/>
        <color theme="1"/>
        <rFont val="Calibri"/>
        <family val="2"/>
        <scheme val="minor"/>
      </rPr>
      <t xml:space="preserve">Indicator  lights at windows and/or online notifications signal to regular occupants when outdoor air allows for open windows based on when the following  thresholds are met:
</t>
    </r>
    <r>
      <rPr>
        <b/>
        <sz val="11"/>
        <color rgb="FF000000"/>
        <rFont val="Calibri"/>
        <family val="2"/>
      </rPr>
      <t xml:space="preserve">  a)  </t>
    </r>
    <r>
      <rPr>
        <sz val="12"/>
        <color theme="1"/>
        <rFont val="Calibri"/>
        <family val="2"/>
        <scheme val="minor"/>
      </rPr>
      <t xml:space="preserve">Ozone less than 51 ppb.
</t>
    </r>
    <r>
      <rPr>
        <b/>
        <sz val="11"/>
        <color rgb="FF000000"/>
        <rFont val="Calibri"/>
        <family val="2"/>
      </rPr>
      <t xml:space="preserve">  b)  </t>
    </r>
    <r>
      <rPr>
        <sz val="12"/>
        <color theme="1"/>
        <rFont val="Calibri"/>
        <family val="2"/>
        <scheme val="minor"/>
      </rPr>
      <t xml:space="preserve">PM2.5 less than  15 μg/m³.
</t>
    </r>
    <r>
      <rPr>
        <b/>
        <sz val="11"/>
        <color rgb="FF000000"/>
        <rFont val="Calibri"/>
        <family val="2"/>
      </rPr>
      <t xml:space="preserve">  c)  </t>
    </r>
    <r>
      <rPr>
        <sz val="12"/>
        <color theme="1"/>
        <rFont val="Calibri"/>
        <family val="2"/>
        <scheme val="minor"/>
      </rPr>
      <t xml:space="preserve">PM10 less than  50 μg/m³.
</t>
    </r>
    <r>
      <rPr>
        <b/>
        <sz val="11"/>
        <color rgb="FF000000"/>
        <rFont val="Calibri"/>
        <family val="2"/>
      </rPr>
      <t xml:space="preserve">  d)  </t>
    </r>
    <r>
      <rPr>
        <sz val="12"/>
        <color theme="1"/>
        <rFont val="Calibri"/>
        <family val="2"/>
        <scheme val="minor"/>
      </rPr>
      <t xml:space="preserve">Dry-bulb  temperature within 8 °C [15 °F] of indoor air temperature setpoint.
</t>
    </r>
  </si>
  <si>
    <r>
      <rPr>
        <b/>
        <i/>
        <sz val="10"/>
        <color rgb="FF000000"/>
        <rFont val="Calibri"/>
        <family val="2"/>
      </rPr>
      <t xml:space="preserve">For All Spaces
</t>
    </r>
    <r>
      <rPr>
        <sz val="12"/>
        <color theme="1"/>
        <rFont val="Calibri"/>
        <family val="2"/>
        <scheme val="minor"/>
      </rPr>
      <t xml:space="preserve">All operable windows in regularly occupied spaces comply with the following requirements:
</t>
    </r>
    <r>
      <rPr>
        <b/>
        <sz val="11"/>
        <color rgb="FF000000"/>
        <rFont val="Calibri"/>
        <family val="2"/>
      </rPr>
      <t xml:space="preserve">  a)  </t>
    </r>
    <r>
      <rPr>
        <sz val="12"/>
        <color theme="1"/>
        <rFont val="Calibri"/>
        <family val="2"/>
        <scheme val="minor"/>
      </rPr>
      <t xml:space="preserve">Provide enough space to permit occupants to approach and operate them (from both a standing and seated position).
</t>
    </r>
    <r>
      <rPr>
        <b/>
        <sz val="11"/>
        <color rgb="FF000000"/>
        <rFont val="Calibri"/>
        <family val="2"/>
      </rPr>
      <t xml:space="preserve">  b)  </t>
    </r>
    <r>
      <rPr>
        <sz val="12"/>
        <color theme="1"/>
        <rFont val="Calibri"/>
        <family val="2"/>
        <scheme val="minor"/>
      </rPr>
      <t xml:space="preserve">Are operable with one hand and with a closed fist and do not require tight grasping, pinching or twisting of the wrist.
</t>
    </r>
    <r>
      <rPr>
        <b/>
        <sz val="11"/>
        <color rgb="FF000000"/>
        <rFont val="Calibri"/>
        <family val="2"/>
      </rPr>
      <t xml:space="preserve">  c)  </t>
    </r>
    <r>
      <rPr>
        <sz val="12"/>
        <color theme="1"/>
        <rFont val="Calibri"/>
        <family val="2"/>
        <scheme val="minor"/>
      </rPr>
      <t xml:space="preserve">Require less than 22 N [5 lbs] of force to open.
</t>
    </r>
  </si>
  <si>
    <r>
      <rPr>
        <b/>
        <i/>
        <sz val="10"/>
        <color rgb="FF000000"/>
        <rFont val="Calibri"/>
        <family val="2"/>
      </rPr>
      <t xml:space="preserve">For All Spaces
</t>
    </r>
    <r>
      <rPr>
        <b/>
        <sz val="10"/>
        <color rgb="FF000000"/>
        <rFont val="Calibri"/>
        <family val="2"/>
      </rPr>
      <t xml:space="preserve">Environmental measures display
</t>
    </r>
    <r>
      <rPr>
        <sz val="12"/>
        <color theme="1"/>
        <rFont val="Calibri"/>
        <family val="2"/>
        <scheme val="minor"/>
      </rPr>
      <t xml:space="preserve">Real-time display  of air pollutants measured in Part 1: Implement Indoor Air Monitors is made available to  occupants through one of the following:
</t>
    </r>
    <r>
      <rPr>
        <b/>
        <sz val="11"/>
        <color rgb="FF000000"/>
        <rFont val="Calibri"/>
        <family val="2"/>
      </rPr>
      <t xml:space="preserve">  a)  </t>
    </r>
    <r>
      <rPr>
        <sz val="12"/>
        <color theme="1"/>
        <rFont val="Calibri"/>
        <family val="2"/>
        <scheme val="minor"/>
      </rPr>
      <t xml:space="preserve">At least one display is prominently  positioned at a height of 1.1–1.7 m [3.6–5.6 ft]  per 930 m² [10,000 ft²] of regularly occupied space.
</t>
    </r>
    <r>
      <rPr>
        <b/>
        <sz val="11"/>
        <color rgb="FF000000"/>
        <rFont val="Calibri"/>
        <family val="2"/>
      </rPr>
      <t xml:space="preserve">  b)  </t>
    </r>
    <r>
      <rPr>
        <sz val="12"/>
        <color theme="1"/>
        <rFont val="Calibri"/>
        <family val="2"/>
        <scheme val="minor"/>
      </rPr>
      <t xml:space="preserve">Required data are hosted on a website or phone application accessible to occupants. At least one visible sign is  positioned per 930 m² [10,000 ft²] of regularly occupied space indicating where the data may be accessed.
</t>
    </r>
    <r>
      <rPr>
        <b/>
        <i/>
        <sz val="10"/>
        <color rgb="FF000000"/>
        <rFont val="Calibri"/>
        <family val="2"/>
      </rPr>
      <t xml:space="preserve">For All Spaces
</t>
    </r>
    <r>
      <rPr>
        <b/>
        <sz val="10"/>
        <color rgb="FF000000"/>
        <rFont val="Calibri"/>
        <family val="2"/>
      </rPr>
      <t xml:space="preserve">Air quality education
</t>
    </r>
    <r>
      <rPr>
        <sz val="12"/>
        <color theme="1"/>
        <rFont val="Calibri"/>
        <family val="2"/>
        <scheme val="minor"/>
      </rPr>
      <t xml:space="preserve">At least two of the  following requirements are met:
</t>
    </r>
    <r>
      <rPr>
        <b/>
        <sz val="11"/>
        <color rgb="FF000000"/>
        <rFont val="Calibri"/>
        <family val="2"/>
      </rPr>
      <t xml:space="preserve">  a)  </t>
    </r>
    <r>
      <rPr>
        <sz val="12"/>
        <color theme="1"/>
        <rFont val="Calibri"/>
        <family val="2"/>
        <scheme val="minor"/>
      </rPr>
      <t xml:space="preserve">A digital or physical library is provided to occupants that includes at least two resources outlining the impact of indoor air quality on human health as part of the resource library required through Feature C01: Health and Wellness Awareness.
</t>
    </r>
    <r>
      <rPr>
        <b/>
        <sz val="11"/>
        <color rgb="FF000000"/>
        <rFont val="Calibri"/>
        <family val="2"/>
      </rPr>
      <t xml:space="preserve">  b)  </t>
    </r>
    <r>
      <rPr>
        <sz val="12"/>
        <color theme="1"/>
        <rFont val="Calibri"/>
        <family val="2"/>
        <scheme val="minor"/>
      </rPr>
      <t xml:space="preserve">A  labeling system (e.g., colors or symbols) is clearly displayed next to each  monitor screen used for air quality monitoring or at the relevant website.  Information about health effects is shown in relation to a range of concentrations  of air pollutants monitored in Part 1: Implement Indoor Air Monitors. An  explanation of the labeling system is provided.
</t>
    </r>
    <r>
      <rPr>
        <b/>
        <sz val="11"/>
        <color rgb="FF000000"/>
        <rFont val="Calibri"/>
        <family val="2"/>
      </rPr>
      <t xml:space="preserve">  c)  </t>
    </r>
    <r>
      <rPr>
        <sz val="12"/>
        <color theme="1"/>
        <rFont val="Calibri"/>
        <family val="2"/>
        <scheme val="minor"/>
      </rPr>
      <t xml:space="preserve">Paper or digital communication that highlights the importance of indoor air quality for human health, including  practical tips for how to improve indoor air quality, is issued at least every  quarter.
</t>
    </r>
    <r>
      <rPr>
        <b/>
        <sz val="11"/>
        <color rgb="FF000000"/>
        <rFont val="Calibri"/>
        <family val="2"/>
      </rPr>
      <t xml:space="preserve">  d)  </t>
    </r>
    <r>
      <rPr>
        <sz val="12"/>
        <color theme="1"/>
        <rFont val="Calibri"/>
        <family val="2"/>
        <scheme val="minor"/>
      </rPr>
      <t xml:space="preserve">Educational  training led by an air quality expert is held at least once per year and covers  aspects of health and wellness covered in the WELL Air concept, including interpretation of data collected and practical  tips for how to improve indoor air quality.
</t>
    </r>
  </si>
  <si>
    <r>
      <rPr>
        <b/>
        <i/>
        <sz val="10"/>
        <color rgb="FF000000"/>
        <rFont val="Calibri"/>
        <family val="2"/>
      </rPr>
      <t xml:space="preserve">For All Spaces
</t>
    </r>
    <r>
      <rPr>
        <b/>
        <sz val="10"/>
        <color rgb="FF000000"/>
        <rFont val="Calibri"/>
        <family val="2"/>
      </rPr>
      <t xml:space="preserve">Building envelope and entry
</t>
    </r>
    <r>
      <rPr>
        <sz val="12"/>
        <color theme="1"/>
        <rFont val="Calibri"/>
        <family val="2"/>
        <scheme val="minor"/>
      </rPr>
      <t xml:space="preserve">At  least two of the following requirements are met:
</t>
    </r>
    <r>
      <rPr>
        <b/>
        <sz val="11"/>
        <color rgb="FF000000"/>
        <rFont val="Calibri"/>
        <family val="2"/>
      </rPr>
      <t xml:space="preserve">  a)  </t>
    </r>
    <r>
      <rPr>
        <sz val="12"/>
        <color theme="1"/>
        <rFont val="Calibri"/>
        <family val="2"/>
        <scheme val="minor"/>
      </rPr>
      <t xml:space="preserve">The below is performed after  substantial completion of construction and prior to occupancy:      
      •  Envelope commissioning in accordance with ASHRAE Guideline  0-2013 and the National Institute of Building Sciences (NIBS) Guideline 3-2012 (for new construction or structural  renovation).  
      •  The commissioning process is  performed by an independent professional who is not a member or subcontractor of the building  envelope design and construction team.
</t>
    </r>
    <r>
      <rPr>
        <b/>
        <sz val="11"/>
        <color rgb="FF000000"/>
        <rFont val="Calibri"/>
        <family val="2"/>
      </rPr>
      <t xml:space="preserve">  b)  </t>
    </r>
    <r>
      <rPr>
        <sz val="12"/>
        <color theme="1"/>
        <rFont val="Calibri"/>
        <family val="2"/>
        <scheme val="minor"/>
      </rPr>
      <t xml:space="preserve">All regularly used entrances that have pedestrian traffic to the building surroundings (not including balconies or terraces) use an entryway system composed of grilles, grates, slots or rollout mats that are at least the width of the entrance and 3 m [10 ft] long in the primary direction of travel (sum of indoor and outdoor length). These are cleaned as per below:  
      •  Walk-off mats, indoor and outdoor, are wet-cleaned at least once every two days and fully dry before use.   
      •  Underside of entry mats are cleaned at least once a day.   
      •  Entry mats are vacuumed using a vacuum with a beater bar in both directions at least once a day.
</t>
    </r>
    <r>
      <rPr>
        <b/>
        <sz val="11"/>
        <color rgb="FF000000"/>
        <rFont val="Calibri"/>
        <family val="2"/>
      </rPr>
      <t xml:space="preserve">  c)  </t>
    </r>
    <r>
      <rPr>
        <sz val="12"/>
        <color theme="1"/>
        <rFont val="Calibri"/>
        <family val="2"/>
        <scheme val="minor"/>
      </rPr>
      <t xml:space="preserve">At regularly used entrances that have pedestrian traffic to the building surroundings (not including balconies or terraces), one of the below is in place to slow  the movement of air from outdoors to indoors:              
      •  Building entry vestibule with two typically closed doorways.  
      •  Revolving entrance doors.
</t>
    </r>
    <r>
      <rPr>
        <b/>
        <i/>
        <sz val="10"/>
        <color rgb="FF000000"/>
        <rFont val="Calibri"/>
        <family val="2"/>
      </rPr>
      <t xml:space="preserve">For All Spaces
</t>
    </r>
    <r>
      <rPr>
        <b/>
        <sz val="10"/>
        <color rgb="FF000000"/>
        <rFont val="Calibri"/>
        <family val="2"/>
      </rPr>
      <t xml:space="preserve">Outdoor sport areas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All  facilities adjacent to an outdoor sports field have a staging area that separates the playing field from other internal areas to capture moisture and  debris.
</t>
    </r>
  </si>
  <si>
    <r>
      <rPr>
        <b/>
        <i/>
        <sz val="10"/>
        <color rgb="FF000000"/>
        <rFont val="Calibri"/>
        <family val="2"/>
      </rPr>
      <t xml:space="preserve">For All Spaces except Commercial Kitchen Spaces
</t>
    </r>
    <r>
      <rPr>
        <b/>
        <sz val="10"/>
        <color rgb="FF000000"/>
        <rFont val="Calibri"/>
        <family val="2"/>
      </rPr>
      <t xml:space="preserve">Appliance and heater combustion ban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Combustion-based fireplaces, stoves,  space heaters, ranges and ovens are not used in regularly occupied spaces.
</t>
    </r>
    <r>
      <rPr>
        <b/>
        <i/>
        <sz val="10"/>
        <color rgb="FF000000"/>
        <rFont val="Calibri"/>
        <family val="2"/>
      </rPr>
      <t xml:space="preserve">For All Spaces except Commercial Kitchen Spaces
</t>
    </r>
    <r>
      <rPr>
        <b/>
        <sz val="10"/>
        <color rgb="FF000000"/>
        <rFont val="Calibri"/>
        <family val="2"/>
      </rPr>
      <t xml:space="preserve">Low-emission combustion sources
</t>
    </r>
    <r>
      <rPr>
        <sz val="12"/>
        <color theme="1"/>
        <rFont val="Calibri"/>
        <family val="2"/>
        <scheme val="minor"/>
      </rPr>
      <t xml:space="preserve">The following  equipment used by the project for heating, cooling, water heating, process  heating or power generation (including back-up if used for more than 200 hours per year) meet California’s  South Coast Air Quality Management District rules, or approved equivalent, for  pollution:
</t>
    </r>
    <r>
      <rPr>
        <b/>
        <sz val="11"/>
        <color rgb="FF000000"/>
        <rFont val="Calibri"/>
        <family val="2"/>
      </rPr>
      <t xml:space="preserve">  a)  </t>
    </r>
    <r>
      <rPr>
        <sz val="12"/>
        <color theme="1"/>
        <rFont val="Calibri"/>
        <family val="2"/>
        <scheme val="minor"/>
      </rPr>
      <t xml:space="preserve">Water  heaters.
</t>
    </r>
    <r>
      <rPr>
        <b/>
        <sz val="11"/>
        <color rgb="FF000000"/>
        <rFont val="Calibri"/>
        <family val="2"/>
      </rPr>
      <t xml:space="preserve">  b)  </t>
    </r>
    <r>
      <rPr>
        <sz val="12"/>
        <color theme="1"/>
        <rFont val="Calibri"/>
        <family val="2"/>
        <scheme val="minor"/>
      </rPr>
      <t xml:space="preserve">Internal combustion engines.
</t>
    </r>
    <r>
      <rPr>
        <b/>
        <sz val="11"/>
        <color rgb="FF000000"/>
        <rFont val="Calibri"/>
        <family val="2"/>
      </rPr>
      <t xml:space="preserve">  c)  </t>
    </r>
    <r>
      <rPr>
        <sz val="12"/>
        <color theme="1"/>
        <rFont val="Calibri"/>
        <family val="2"/>
        <scheme val="minor"/>
      </rPr>
      <t xml:space="preserve">Furnaces.
</t>
    </r>
    <r>
      <rPr>
        <b/>
        <sz val="11"/>
        <color rgb="FF000000"/>
        <rFont val="Calibri"/>
        <family val="2"/>
      </rPr>
      <t xml:space="preserve">  d)  </t>
    </r>
    <r>
      <rPr>
        <sz val="12"/>
        <color theme="1"/>
        <rFont val="Calibri"/>
        <family val="2"/>
        <scheme val="minor"/>
      </rPr>
      <t xml:space="preserve">Boilers,  steam generators and process heaters.
</t>
    </r>
    <r>
      <rPr>
        <b/>
        <i/>
        <sz val="10"/>
        <color rgb="FF000000"/>
        <rFont val="Calibri"/>
        <family val="2"/>
      </rPr>
      <t xml:space="preserve">For All Spaces except Commercial Kitchen Spaces
</t>
    </r>
    <r>
      <rPr>
        <b/>
        <sz val="10"/>
        <color rgb="FF000000"/>
        <rFont val="Calibri"/>
        <family val="2"/>
      </rPr>
      <t xml:space="preserve">Engine exhaust reduction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Vehicle engine idling for more than 30 seconds is prohibited in all pick-up, drop-off and parking areas at the building site controlled by the project. &amp;quot;No idling&amp;quot; signage is present at these locations indicating this rule.
</t>
    </r>
  </si>
  <si>
    <r>
      <rPr>
        <b/>
        <i/>
        <sz val="10"/>
        <color rgb="FF000000"/>
        <rFont val="Calibri"/>
        <family val="2"/>
      </rPr>
      <t xml:space="preserve">For All Spaces
</t>
    </r>
    <r>
      <rPr>
        <sz val="12"/>
        <color theme="1"/>
        <rFont val="Calibri"/>
        <family val="2"/>
        <scheme val="minor"/>
      </rPr>
      <t xml:space="preserve">All  bathrooms, kitchens, rooms for cleaning and chemical storage, rooms with high-volume printers and copiers, and high-humidity areas meet one of the  following requirements:
</t>
    </r>
    <r>
      <rPr>
        <b/>
        <sz val="11"/>
        <color rgb="FF000000"/>
        <rFont val="Calibri"/>
        <family val="2"/>
      </rPr>
      <t xml:space="preserve">  a)  </t>
    </r>
    <r>
      <rPr>
        <sz val="12"/>
        <color theme="1"/>
        <rFont val="Calibri"/>
        <family val="2"/>
        <scheme val="minor"/>
      </rPr>
      <t xml:space="preserve">Are separated from all adjacent regularly  occupied spaces with self-closing doors and/or  vestibules.
</t>
    </r>
    <r>
      <rPr>
        <b/>
        <sz val="11"/>
        <color rgb="FF000000"/>
        <rFont val="Calibri"/>
        <family val="2"/>
      </rPr>
      <t xml:space="preserve">  b)  </t>
    </r>
    <r>
      <rPr>
        <sz val="12"/>
        <color theme="1"/>
        <rFont val="Calibri"/>
        <family val="2"/>
        <scheme val="minor"/>
      </rPr>
      <t xml:space="preserve">Utilize exhaust fans so that return air is expelled outdoors rather than recirculated.
</t>
    </r>
    <r>
      <rPr>
        <b/>
        <i/>
        <sz val="10"/>
        <color rgb="FF000000"/>
        <rFont val="Calibri"/>
        <family val="2"/>
      </rPr>
      <t xml:space="preserve">For Commercial Kitchen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Canopy hoods have side or partial panels when allowable by code.
</t>
    </r>
    <r>
      <rPr>
        <b/>
        <sz val="11"/>
        <color rgb="FF000000"/>
        <rFont val="Calibri"/>
        <family val="2"/>
      </rPr>
      <t xml:space="preserve">  b)  </t>
    </r>
    <r>
      <rPr>
        <sz val="12"/>
        <color theme="1"/>
        <rFont val="Calibri"/>
        <family val="2"/>
        <scheme val="minor"/>
      </rPr>
      <t xml:space="preserve">Type II hood overhangs and setbacks comply with ASHRAE 154-2011 (Table 3 - Minimum Overhang Requirements for Type II Hoods) on all open sides, measured in the horizontal plane from the inside edge of the hood to the edge of the top horizontal surface of the appliance.
</t>
    </r>
    <r>
      <rPr>
        <b/>
        <sz val="11"/>
        <color rgb="FF000000"/>
        <rFont val="Calibri"/>
        <family val="2"/>
      </rPr>
      <t xml:space="preserve">  c)  </t>
    </r>
    <r>
      <rPr>
        <sz val="12"/>
        <color theme="1"/>
        <rFont val="Calibri"/>
        <family val="2"/>
        <scheme val="minor"/>
      </rPr>
      <t xml:space="preserve">The vertical distance between the front lower lip of the hood and cooking surface is less than or equal to 1.2 m [4 ft].
</t>
    </r>
    <r>
      <rPr>
        <b/>
        <sz val="11"/>
        <color rgb="FF000000"/>
        <rFont val="Calibri"/>
        <family val="2"/>
      </rPr>
      <t xml:space="preserve">  d)  </t>
    </r>
    <r>
      <rPr>
        <sz val="12"/>
        <color theme="1"/>
        <rFont val="Calibri"/>
        <family val="2"/>
        <scheme val="minor"/>
      </rPr>
      <t xml:space="preserve">Makeup air velocity near (or directed at) the hood is less than 0.25 m/s [75 fpm].
</t>
    </r>
    <r>
      <rPr>
        <b/>
        <sz val="11"/>
        <color rgb="FF000000"/>
        <rFont val="Calibri"/>
        <family val="2"/>
      </rPr>
      <t xml:space="preserve">  e)  </t>
    </r>
    <r>
      <rPr>
        <sz val="12"/>
        <color theme="1"/>
        <rFont val="Calibri"/>
        <family val="2"/>
        <scheme val="minor"/>
      </rPr>
      <t xml:space="preserve">Replacement air introduced directly into the exhaust hood cavity does not exceed 10% of the hood exhaust airflow rate.
</t>
    </r>
    <r>
      <rPr>
        <b/>
        <sz val="11"/>
        <color rgb="FF000000"/>
        <rFont val="Calibri"/>
        <family val="2"/>
      </rPr>
      <t xml:space="preserve">  f)  </t>
    </r>
    <r>
      <rPr>
        <sz val="12"/>
        <color theme="1"/>
        <rFont val="Calibri"/>
        <family val="2"/>
        <scheme val="minor"/>
      </rPr>
      <t xml:space="preserve">At least 50% of the air that replaces the exhaust air is conditioned transfer air rather than makeup air.
</t>
    </r>
    <r>
      <rPr>
        <b/>
        <sz val="11"/>
        <color rgb="FF000000"/>
        <rFont val="Calibri"/>
        <family val="2"/>
      </rPr>
      <t xml:space="preserve">  g)  </t>
    </r>
    <r>
      <rPr>
        <sz val="12"/>
        <color theme="1"/>
        <rFont val="Calibri"/>
        <family val="2"/>
        <scheme val="minor"/>
      </rPr>
      <t xml:space="preserve">Appliances are grouped under exhaust hoods according to effluent productions and associated ventilation requirements, as specified in ASHRAE 154-2011, per hood type (defined by the classifications used in ASHRAE 154-2011 for light, medium, heavy and extra-heavy appliance duty levels).
</t>
    </r>
    <r>
      <rPr>
        <b/>
        <sz val="11"/>
        <color rgb="FF000000"/>
        <rFont val="Calibri"/>
        <family val="2"/>
      </rPr>
      <t xml:space="preserve">  h)  </t>
    </r>
    <r>
      <rPr>
        <sz val="12"/>
        <color theme="1"/>
        <rFont val="Calibri"/>
        <family val="2"/>
        <scheme val="minor"/>
      </rPr>
      <t xml:space="preserve">Appliances have a rear seal between the appliance and the wall when allowable by code.
</t>
    </r>
    <r>
      <rPr>
        <b/>
        <sz val="11"/>
        <color rgb="FF000000"/>
        <rFont val="Calibri"/>
        <family val="2"/>
      </rPr>
      <t xml:space="preserve">  i)  </t>
    </r>
    <r>
      <rPr>
        <sz val="12"/>
        <color theme="1"/>
        <rFont val="Calibri"/>
        <family val="2"/>
        <scheme val="minor"/>
      </rPr>
      <t xml:space="preserve">Appliances located at the end of a cook line requiring exhaust airflow rates greater than 460 L/s/m [300 CFM/ft] have a full side panel or an end wall.
</t>
    </r>
  </si>
  <si>
    <r>
      <rPr>
        <b/>
        <i/>
        <sz val="10"/>
        <color rgb="FF000000"/>
        <rFont val="Calibri"/>
        <family val="2"/>
      </rPr>
      <t xml:space="preserve">For All Spaces
</t>
    </r>
    <r>
      <rPr>
        <b/>
        <sz val="10"/>
        <color rgb="FF000000"/>
        <rFont val="Calibri"/>
        <family val="2"/>
      </rPr>
      <t xml:space="preserve">Mechanically and Mixed-mode ventilated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Media filters are used in the ventilation system to filter outdoor air supplied to occupiable spaces in accordance with thresholds specified in the table below:                                                                         
     	    Annual Average Outdoor PM2.5 Threshold                     	    Minimum Air Filtration Level               
     	    16 μg/m³ or less                     	    MERV 8 or G4               
     	    17–18 μg/m³         	    MERV 10 or M5               
     	    19–23 μg/m³                     	    MERV 12 or M6               
     	    24–39 μg/m³                     	    MERV 14 or F8               
     	    40–59 μg/m³                     	    MERV 16 or E10               
     	    60 μg/m³ or greater                     	    MERV 16 preceded by MERV 8, or E10 preceded by G4
</t>
    </r>
    <r>
      <rPr>
        <b/>
        <sz val="11"/>
        <color rgb="FF000000"/>
        <rFont val="Calibri"/>
        <family val="2"/>
      </rPr>
      <t xml:space="preserve">  b)  </t>
    </r>
    <r>
      <rPr>
        <sz val="12"/>
        <color theme="1"/>
        <rFont val="Calibri"/>
        <family val="2"/>
        <scheme val="minor"/>
      </rPr>
      <t xml:space="preserve">Filter is equipped with on-board pressure sensors or filter change indicator that signal when filter requires replacement. Evidence that the filter has been replaced according to manufacturer's recommendation is submitted annually through WELL Online.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</si>
  <si>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Projects utilize one of the below to remove VOCs from indoor air:  
      •  Activated carbon filters or a combination of  particulate/carbon filters in the main air  ducts to filter recirculated air.  
      •  A standalone air-cleaning device that utilizes a carbon filter to treat the air (one device per area coverage as specified by the manufacturer).
</t>
    </r>
    <r>
      <rPr>
        <b/>
        <sz val="11"/>
        <color rgb="FF000000"/>
        <rFont val="Calibri"/>
        <family val="2"/>
      </rPr>
      <t xml:space="preserve">  b)  </t>
    </r>
    <r>
      <rPr>
        <sz val="12"/>
        <color theme="1"/>
        <rFont val="Calibri"/>
        <family val="2"/>
        <scheme val="minor"/>
      </rPr>
      <t xml:space="preserve">Evidence that the filter or device has been replaced or maintained according to manufacturer's recommendation is submitted annually through WELL Online.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</si>
  <si>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Project utilizes one of the below:    
      •  Projects with a forced-air cooling system use ultraviolet lamps to irradiate the surfaces of  the cooling coils and drain pans of the mechanical system supplies.  
      •  Projects without a forced-air cooling system use standalone ultraviolet germicidal irradiation air sanitizers in all spaces with more than 10 regular occupants.
</t>
    </r>
    <r>
      <rPr>
        <b/>
        <sz val="11"/>
        <color rgb="FF000000"/>
        <rFont val="Calibri"/>
        <family val="2"/>
      </rPr>
      <t xml:space="preserve">  b)  </t>
    </r>
    <r>
      <rPr>
        <sz val="12"/>
        <color theme="1"/>
        <rFont val="Calibri"/>
        <family val="2"/>
        <scheme val="minor"/>
      </rPr>
      <t xml:space="preserve">Evidence that the device has been replaced or maintained according to manufacturer's recommendation is submitted annually through WELL Online.
</t>
    </r>
  </si>
  <si>
    <r>
      <rPr>
        <b/>
        <i/>
        <sz val="10"/>
        <color rgb="FF000000"/>
        <rFont val="Calibri"/>
        <family val="2"/>
      </rPr>
      <t xml:space="preserve">For All Spaces
</t>
    </r>
    <r>
      <rPr>
        <b/>
        <sz val="10"/>
        <color rgb="FF000000"/>
        <rFont val="Calibri"/>
        <family val="2"/>
      </rPr>
      <t xml:space="preserve">Condensation management
</t>
    </r>
    <r>
      <rPr>
        <sz val="12"/>
        <color theme="1"/>
        <rFont val="Calibri"/>
        <family val="2"/>
        <scheme val="minor"/>
      </rPr>
      <t xml:space="preserve">Condensation management is addressed within the project and considers the following:
</t>
    </r>
    <r>
      <rPr>
        <b/>
        <sz val="11"/>
        <color rgb="FF000000"/>
        <rFont val="Calibri"/>
        <family val="2"/>
      </rPr>
      <t xml:space="preserve">  a)  </t>
    </r>
    <r>
      <rPr>
        <sz val="12"/>
        <color theme="1"/>
        <rFont val="Calibri"/>
        <family val="2"/>
        <scheme val="minor"/>
      </rPr>
      <t xml:space="preserve">High interior relative humidity levels,  particularly in susceptible areas like laundry rooms, below-grade  spaces and other high-humidity areas.
</t>
    </r>
    <r>
      <rPr>
        <b/>
        <sz val="11"/>
        <color rgb="FF000000"/>
        <rFont val="Calibri"/>
        <family val="2"/>
      </rPr>
      <t xml:space="preserve">  b)  </t>
    </r>
    <r>
      <rPr>
        <sz val="12"/>
        <color theme="1"/>
        <rFont val="Calibri"/>
        <family val="2"/>
        <scheme val="minor"/>
      </rPr>
      <t xml:space="preserve">Air leakage that could wet either exposed  interior materials or interstitially hidden materials.
</t>
    </r>
    <r>
      <rPr>
        <b/>
        <sz val="11"/>
        <color rgb="FF000000"/>
        <rFont val="Calibri"/>
        <family val="2"/>
      </rPr>
      <t xml:space="preserve">  c)  </t>
    </r>
    <r>
      <rPr>
        <sz val="12"/>
        <color theme="1"/>
        <rFont val="Calibri"/>
        <family val="2"/>
        <scheme val="minor"/>
      </rPr>
      <t xml:space="preserve">Cold surfaces such as basements, slab-on-grade floors or the inside of exterior walls.
</t>
    </r>
    <r>
      <rPr>
        <b/>
        <sz val="11"/>
        <color rgb="FF000000"/>
        <rFont val="Calibri"/>
        <family val="2"/>
      </rPr>
      <t xml:space="preserve">  d)  </t>
    </r>
    <r>
      <rPr>
        <sz val="12"/>
        <color theme="1"/>
        <rFont val="Calibri"/>
        <family val="2"/>
        <scheme val="minor"/>
      </rPr>
      <t xml:space="preserve">Oversized air conditioning units.
</t>
    </r>
    <r>
      <rPr>
        <b/>
        <i/>
        <sz val="10"/>
        <color rgb="FF000000"/>
        <rFont val="Calibri"/>
        <family val="2"/>
      </rPr>
      <t xml:space="preserve">For All Spaces
</t>
    </r>
    <r>
      <rPr>
        <b/>
        <sz val="10"/>
        <color rgb="FF000000"/>
        <rFont val="Calibri"/>
        <family val="2"/>
      </rPr>
      <t xml:space="preserve">Mold inspections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Annual inspections for signs of water  damage or pooling, discoloration and mold on ceilings, walls and floors is performed by a professional demonstrated not to have a conflict of interest. The report is submitted annually through WELL Online.
</t>
    </r>
    <r>
      <rPr>
        <b/>
        <sz val="11"/>
        <color rgb="FF000000"/>
        <rFont val="Calibri"/>
        <family val="2"/>
      </rPr>
      <t xml:space="preserve">  b)  </t>
    </r>
    <r>
      <rPr>
        <sz val="12"/>
        <color theme="1"/>
        <rFont val="Calibri"/>
        <family val="2"/>
        <scheme val="minor"/>
      </rPr>
      <t xml:space="preserve">One of the below is met:      
      •  Project achieves cooling coil mold reduction as per Part 1: Implement Ultraviolet Air Treatment.  
      •  All cooling coils (where applicable) are inspected on a quarterly basis for mold growth and cleaned if necessary. Dated photos demonstrating adherence are submitted annually through WELL Online.
</t>
    </r>
    <r>
      <rPr>
        <b/>
        <sz val="11"/>
        <color rgb="FF000000"/>
        <rFont val="Calibri"/>
        <family val="2"/>
      </rPr>
      <t xml:space="preserve">  c)  </t>
    </r>
    <r>
      <rPr>
        <sz val="12"/>
        <color theme="1"/>
        <rFont val="Calibri"/>
        <family val="2"/>
        <scheme val="minor"/>
      </rPr>
      <t xml:space="preserve">For projects with tenants, there is a system in place for notifying building management about mold or water damage and addressing concerns.
</t>
    </r>
  </si>
  <si>
    <r>
      <rPr>
        <b/>
        <i/>
        <sz val="10"/>
        <color rgb="FF000000"/>
        <rFont val="Calibri"/>
        <family val="2"/>
      </rPr>
      <t xml:space="preserve">For All Spaces
</t>
    </r>
    <r>
      <rPr>
        <sz val="12"/>
        <color theme="1"/>
        <rFont val="Calibri"/>
        <family val="2"/>
        <scheme val="minor"/>
      </rPr>
      <t xml:space="preserve">Water delivered to the project for human  consumption, handwashing and showers/baths meets the following threshold:
</t>
    </r>
    <r>
      <rPr>
        <b/>
        <sz val="11"/>
        <color rgb="FF000000"/>
        <rFont val="Calibri"/>
        <family val="2"/>
      </rPr>
      <t xml:space="preserve">  a)  </t>
    </r>
    <r>
      <rPr>
        <sz val="12"/>
        <color theme="1"/>
        <rFont val="Calibri"/>
        <family val="2"/>
        <scheme val="minor"/>
      </rPr>
      <t xml:space="preserve">Turbidity less than or equal to 1.0 NTU.
</t>
    </r>
  </si>
  <si>
    <r>
      <rPr>
        <b/>
        <i/>
        <sz val="10"/>
        <color rgb="FF000000"/>
        <rFont val="Calibri"/>
        <family val="2"/>
      </rPr>
      <t xml:space="preserve">For All Spaces
</t>
    </r>
    <r>
      <rPr>
        <sz val="12"/>
        <color theme="1"/>
        <rFont val="Calibri"/>
        <family val="2"/>
        <scheme val="minor"/>
      </rPr>
      <t xml:space="preserve">Water delivered to the project for human  consumption, handwashing and showers/baths meets the following requirement:
</t>
    </r>
    <r>
      <rPr>
        <b/>
        <sz val="11"/>
        <color rgb="FF000000"/>
        <rFont val="Calibri"/>
        <family val="2"/>
      </rPr>
      <t xml:space="preserve">  a)  </t>
    </r>
    <r>
      <rPr>
        <sz val="12"/>
        <color theme="1"/>
        <rFont val="Calibri"/>
        <family val="2"/>
        <scheme val="minor"/>
      </rPr>
      <t xml:space="preserve">Contains 0 CFU / 100 mL total coliforms (including E. coli).
</t>
    </r>
  </si>
  <si>
    <r>
      <rPr>
        <b/>
        <i/>
        <sz val="10"/>
        <color rgb="FF000000"/>
        <rFont val="Calibri"/>
        <family val="2"/>
      </rPr>
      <t xml:space="preserve">For All Spaces
</t>
    </r>
    <r>
      <rPr>
        <sz val="12"/>
        <color theme="1"/>
        <rFont val="Calibri"/>
        <family val="2"/>
        <scheme val="minor"/>
      </rPr>
      <t xml:space="preserve">One of the following requirements is met:
</t>
    </r>
    <r>
      <rPr>
        <b/>
        <sz val="11"/>
        <color rgb="FF000000"/>
        <rFont val="Calibri"/>
        <family val="2"/>
      </rPr>
      <t xml:space="preserve">  a)  </t>
    </r>
    <r>
      <rPr>
        <sz val="12"/>
        <color theme="1"/>
        <rFont val="Calibri"/>
        <family val="2"/>
        <scheme val="minor"/>
      </rPr>
      <t xml:space="preserve">The water contaminants listed in this feature are monitored at intervals of no less than once per year and results are submitted annually through WELL Online. The number and location of sampling points for on-going monitoring complies with the requirements outlined in the Performance Verification Guidebook.
</t>
    </r>
    <r>
      <rPr>
        <b/>
        <sz val="11"/>
        <color rgb="FF000000"/>
        <rFont val="Calibri"/>
        <family val="2"/>
      </rPr>
      <t xml:space="preserve">  b)  </t>
    </r>
    <r>
      <rPr>
        <sz val="12"/>
        <color theme="1"/>
        <rFont val="Calibri"/>
        <family val="2"/>
        <scheme val="minor"/>
      </rPr>
      <t xml:space="preserve">The threshold levels of the water contaminants listed in this feature, as reported in a local municipal water quality report, are submitted annually through WELL Online.
</t>
    </r>
    <r>
      <rPr>
        <b/>
        <sz val="11"/>
        <color rgb="FF000000"/>
        <rFont val="Calibri"/>
        <family val="2"/>
      </rPr>
      <t xml:space="preserve">  c)  </t>
    </r>
    <r>
      <rPr>
        <sz val="12"/>
        <color theme="1"/>
        <rFont val="Calibri"/>
        <family val="2"/>
        <scheme val="minor"/>
      </rPr>
      <t xml:space="preserve">Project achieves at least one point in Feature W05: Water Quality Consistency.
</t>
    </r>
  </si>
  <si>
    <r>
      <rPr>
        <b/>
        <i/>
        <sz val="10"/>
        <color rgb="FF000000"/>
        <rFont val="Calibri"/>
        <family val="2"/>
      </rPr>
      <t xml:space="preserve">For All Spaces
</t>
    </r>
    <r>
      <rPr>
        <sz val="12"/>
        <color theme="1"/>
        <rFont val="Calibri"/>
        <family val="2"/>
        <scheme val="minor"/>
      </rPr>
      <t xml:space="preserve">Water delivered to the project for human  consumption meets the following thresholds:
</t>
    </r>
    <r>
      <rPr>
        <b/>
        <sz val="11"/>
        <color rgb="FF000000"/>
        <rFont val="Calibri"/>
        <family val="2"/>
      </rPr>
      <t xml:space="preserve">  a)  </t>
    </r>
    <r>
      <rPr>
        <sz val="12"/>
        <color theme="1"/>
        <rFont val="Calibri"/>
        <family val="2"/>
        <scheme val="minor"/>
      </rPr>
      <t xml:space="preserve">Lead less than 0.01 mg/L.   
</t>
    </r>
    <r>
      <rPr>
        <b/>
        <sz val="11"/>
        <color rgb="FF000000"/>
        <rFont val="Calibri"/>
        <family val="2"/>
      </rPr>
      <t xml:space="preserve">  b)  </t>
    </r>
    <r>
      <rPr>
        <sz val="12"/>
        <color theme="1"/>
        <rFont val="Calibri"/>
        <family val="2"/>
        <scheme val="minor"/>
      </rPr>
      <t xml:space="preserve">Arsenic less than 0.01 mg/L.   
</t>
    </r>
    <r>
      <rPr>
        <b/>
        <sz val="11"/>
        <color rgb="FF000000"/>
        <rFont val="Calibri"/>
        <family val="2"/>
      </rPr>
      <t xml:space="preserve">  c)  </t>
    </r>
    <r>
      <rPr>
        <sz val="12"/>
        <color theme="1"/>
        <rFont val="Calibri"/>
        <family val="2"/>
        <scheme val="minor"/>
      </rPr>
      <t xml:space="preserve">Antimony less than 0.006 mg/L. 
</t>
    </r>
    <r>
      <rPr>
        <b/>
        <sz val="11"/>
        <color rgb="FF000000"/>
        <rFont val="Calibri"/>
        <family val="2"/>
      </rPr>
      <t xml:space="preserve">  d)  </t>
    </r>
    <r>
      <rPr>
        <sz val="12"/>
        <color theme="1"/>
        <rFont val="Calibri"/>
        <family val="2"/>
        <scheme val="minor"/>
      </rPr>
      <t xml:space="preserve">Mercury less than 0.002 mg/L.
</t>
    </r>
    <r>
      <rPr>
        <b/>
        <sz val="11"/>
        <color rgb="FF000000"/>
        <rFont val="Calibri"/>
        <family val="2"/>
      </rPr>
      <t xml:space="preserve">  e)  </t>
    </r>
    <r>
      <rPr>
        <sz val="12"/>
        <color theme="1"/>
        <rFont val="Calibri"/>
        <family val="2"/>
        <scheme val="minor"/>
      </rPr>
      <t xml:space="preserve">Nickel less than 0.07 mg/L.
</t>
    </r>
    <r>
      <rPr>
        <b/>
        <sz val="11"/>
        <color rgb="FF000000"/>
        <rFont val="Calibri"/>
        <family val="2"/>
      </rPr>
      <t xml:space="preserve">  f)  </t>
    </r>
    <r>
      <rPr>
        <sz val="12"/>
        <color theme="1"/>
        <rFont val="Calibri"/>
        <family val="2"/>
        <scheme val="minor"/>
      </rPr>
      <t xml:space="preserve">Copper less than 1.0 mg/L.
</t>
    </r>
    <r>
      <rPr>
        <b/>
        <sz val="11"/>
        <color rgb="FF000000"/>
        <rFont val="Calibri"/>
        <family val="2"/>
      </rPr>
      <t xml:space="preserve">  g)  </t>
    </r>
    <r>
      <rPr>
        <sz val="12"/>
        <color theme="1"/>
        <rFont val="Calibri"/>
        <family val="2"/>
        <scheme val="minor"/>
      </rPr>
      <t xml:space="preserve">Cadmium less than 0.005 mg/L.
</t>
    </r>
    <r>
      <rPr>
        <b/>
        <sz val="11"/>
        <color rgb="FF000000"/>
        <rFont val="Calibri"/>
        <family val="2"/>
      </rPr>
      <t xml:space="preserve">  h)  </t>
    </r>
    <r>
      <rPr>
        <sz val="12"/>
        <color theme="1"/>
        <rFont val="Calibri"/>
        <family val="2"/>
        <scheme val="minor"/>
      </rPr>
      <t xml:space="preserve">Chromium (total) less than 0.1 mg/L.  
</t>
    </r>
  </si>
  <si>
    <r>
      <rPr>
        <b/>
        <i/>
        <sz val="10"/>
        <color rgb="FF000000"/>
        <rFont val="Calibri"/>
        <family val="2"/>
      </rPr>
      <t xml:space="preserve">For All Spaces
</t>
    </r>
    <r>
      <rPr>
        <sz val="12"/>
        <color theme="1"/>
        <rFont val="Calibri"/>
        <family val="2"/>
        <scheme val="minor"/>
      </rPr>
      <t xml:space="preserve">Water delivered to the project for human  consumption meets the following thresholds:
</t>
    </r>
    <r>
      <rPr>
        <b/>
        <sz val="11"/>
        <color rgb="FF000000"/>
        <rFont val="Calibri"/>
        <family val="2"/>
      </rPr>
      <t xml:space="preserve">  a)  </t>
    </r>
    <r>
      <rPr>
        <sz val="12"/>
        <color theme="1"/>
        <rFont val="Calibri"/>
        <family val="2"/>
        <scheme val="minor"/>
      </rPr>
      <t xml:space="preserve">Styrene less than 0.02 mg/L.   
</t>
    </r>
    <r>
      <rPr>
        <b/>
        <sz val="11"/>
        <color rgb="FF000000"/>
        <rFont val="Calibri"/>
        <family val="2"/>
      </rPr>
      <t xml:space="preserve">  b)  </t>
    </r>
    <r>
      <rPr>
        <sz val="12"/>
        <color theme="1"/>
        <rFont val="Calibri"/>
        <family val="2"/>
        <scheme val="minor"/>
      </rPr>
      <t xml:space="preserve">Benzene less than 0.005 mg/L.   
</t>
    </r>
    <r>
      <rPr>
        <b/>
        <sz val="11"/>
        <color rgb="FF000000"/>
        <rFont val="Calibri"/>
        <family val="2"/>
      </rPr>
      <t xml:space="preserve">  c)  </t>
    </r>
    <r>
      <rPr>
        <sz val="12"/>
        <color theme="1"/>
        <rFont val="Calibri"/>
        <family val="2"/>
        <scheme val="minor"/>
      </rPr>
      <t xml:space="preserve">Ethylbenzene less than 0.3 mg/L.   
</t>
    </r>
    <r>
      <rPr>
        <b/>
        <sz val="11"/>
        <color rgb="FF000000"/>
        <rFont val="Calibri"/>
        <family val="2"/>
      </rPr>
      <t xml:space="preserve">  d)  </t>
    </r>
    <r>
      <rPr>
        <sz val="12"/>
        <color theme="1"/>
        <rFont val="Calibri"/>
        <family val="2"/>
        <scheme val="minor"/>
      </rPr>
      <t xml:space="preserve">Vinyl chloride less than 0.002 mg/L.
</t>
    </r>
    <r>
      <rPr>
        <b/>
        <sz val="11"/>
        <color rgb="FF000000"/>
        <rFont val="Calibri"/>
        <family val="2"/>
      </rPr>
      <t xml:space="preserve">  e)  </t>
    </r>
    <r>
      <rPr>
        <sz val="12"/>
        <color theme="1"/>
        <rFont val="Calibri"/>
        <family val="2"/>
        <scheme val="minor"/>
      </rPr>
      <t xml:space="preserve">Toluene less than 0.7 mg/L.   
</t>
    </r>
    <r>
      <rPr>
        <b/>
        <sz val="11"/>
        <color rgb="FF000000"/>
        <rFont val="Calibri"/>
        <family val="2"/>
      </rPr>
      <t xml:space="preserve">  f)  </t>
    </r>
    <r>
      <rPr>
        <sz val="12"/>
        <color theme="1"/>
        <rFont val="Calibri"/>
        <family val="2"/>
        <scheme val="minor"/>
      </rPr>
      <t xml:space="preserve">Xylenes (total: m, p and o) less than 0.5 mg/L.   
</t>
    </r>
    <r>
      <rPr>
        <b/>
        <sz val="11"/>
        <color rgb="FF000000"/>
        <rFont val="Calibri"/>
        <family val="2"/>
      </rPr>
      <t xml:space="preserve">  g)  </t>
    </r>
    <r>
      <rPr>
        <sz val="12"/>
        <color theme="1"/>
        <rFont val="Calibri"/>
        <family val="2"/>
        <scheme val="minor"/>
      </rPr>
      <t xml:space="preserve">Tetrachloroethylene less than 0.005 mg/L.
</t>
    </r>
  </si>
  <si>
    <r>
      <rPr>
        <b/>
        <i/>
        <sz val="10"/>
        <color rgb="FF000000"/>
        <rFont val="Calibri"/>
        <family val="2"/>
      </rPr>
      <t xml:space="preserve">For All Spaces
</t>
    </r>
    <r>
      <rPr>
        <sz val="12"/>
        <color theme="1"/>
        <rFont val="Calibri"/>
        <family val="2"/>
        <scheme val="minor"/>
      </rPr>
      <t xml:space="preserve">Water delivered to the project for human  consumption meets the following thresholds:
</t>
    </r>
    <r>
      <rPr>
        <b/>
        <sz val="11"/>
        <color rgb="FF000000"/>
        <rFont val="Calibri"/>
        <family val="2"/>
      </rPr>
      <t xml:space="preserve">  a)  </t>
    </r>
    <r>
      <rPr>
        <sz val="12"/>
        <color theme="1"/>
        <rFont val="Calibri"/>
        <family val="2"/>
        <scheme val="minor"/>
      </rPr>
      <t xml:space="preserve">Total trihalomethanes (sum of dibromochloromethane,  bromodichloromethane, chloroform and bromoform) less than 0.08 mg/L.   
</t>
    </r>
    <r>
      <rPr>
        <b/>
        <sz val="11"/>
        <color rgb="FF000000"/>
        <rFont val="Calibri"/>
        <family val="2"/>
      </rPr>
      <t xml:space="preserve">  b)  </t>
    </r>
    <r>
      <rPr>
        <sz val="12"/>
        <color theme="1"/>
        <rFont val="Calibri"/>
        <family val="2"/>
        <scheme val="minor"/>
      </rPr>
      <t xml:space="preserve">Total haloacetic acids (sum of  chloroacetic, dichloroacetic, trichloroacetic, bromoacetic and dibromoacetic  acids) less than 0.06 mg/L.
</t>
    </r>
  </si>
  <si>
    <r>
      <rPr>
        <b/>
        <i/>
        <sz val="10"/>
        <color rgb="FF000000"/>
        <rFont val="Calibri"/>
        <family val="2"/>
      </rPr>
      <t xml:space="preserve">For All Spaces
</t>
    </r>
    <r>
      <rPr>
        <sz val="12"/>
        <color theme="1"/>
        <rFont val="Calibri"/>
        <family val="2"/>
        <scheme val="minor"/>
      </rPr>
      <t xml:space="preserve">Water delivered to the project for human  consumption meets the following thresholds:
</t>
    </r>
    <r>
      <rPr>
        <b/>
        <sz val="11"/>
        <color rgb="FF000000"/>
        <rFont val="Calibri"/>
        <family val="2"/>
      </rPr>
      <t xml:space="preserve">  a)  </t>
    </r>
    <r>
      <rPr>
        <sz val="12"/>
        <color theme="1"/>
        <rFont val="Calibri"/>
        <family val="2"/>
        <scheme val="minor"/>
      </rPr>
      <t xml:space="preserve">Atrazine less than 0.003 mg/L.
</t>
    </r>
    <r>
      <rPr>
        <b/>
        <sz val="11"/>
        <color rgb="FF000000"/>
        <rFont val="Calibri"/>
        <family val="2"/>
      </rPr>
      <t xml:space="preserve">  b)  </t>
    </r>
    <r>
      <rPr>
        <sz val="12"/>
        <color theme="1"/>
        <rFont val="Calibri"/>
        <family val="2"/>
        <scheme val="minor"/>
      </rPr>
      <t xml:space="preserve">Simazine less than 0.002 mg/L.
</t>
    </r>
    <r>
      <rPr>
        <b/>
        <sz val="11"/>
        <color rgb="FF000000"/>
        <rFont val="Calibri"/>
        <family val="2"/>
      </rPr>
      <t xml:space="preserve">  c)  </t>
    </r>
    <r>
      <rPr>
        <sz val="12"/>
        <color theme="1"/>
        <rFont val="Calibri"/>
        <family val="2"/>
        <scheme val="minor"/>
      </rPr>
      <t xml:space="preserve">2,4-Dichlorophenoxyacetic acid less than 0.07 mg/L.   
</t>
    </r>
  </si>
  <si>
    <r>
      <rPr>
        <b/>
        <i/>
        <sz val="10"/>
        <color rgb="FF000000"/>
        <rFont val="Calibri"/>
        <family val="2"/>
      </rPr>
      <t xml:space="preserve">For All Spaces
</t>
    </r>
    <r>
      <rPr>
        <sz val="12"/>
        <color theme="1"/>
        <rFont val="Calibri"/>
        <family val="2"/>
        <scheme val="minor"/>
      </rPr>
      <t xml:space="preserve">Water delivered to the project for human  consumption meets the following threshold:
</t>
    </r>
    <r>
      <rPr>
        <b/>
        <sz val="11"/>
        <color rgb="FF000000"/>
        <rFont val="Calibri"/>
        <family val="2"/>
      </rPr>
      <t xml:space="preserve">  a)  </t>
    </r>
    <r>
      <rPr>
        <sz val="12"/>
        <color theme="1"/>
        <rFont val="Calibri"/>
        <family val="2"/>
        <scheme val="minor"/>
      </rPr>
      <t xml:space="preserve">Nitrate less than 50 mg/L (11 mg/L as nitrogen).   
</t>
    </r>
  </si>
  <si>
    <r>
      <rPr>
        <b/>
        <i/>
        <sz val="10"/>
        <color rgb="FF000000"/>
        <rFont val="Calibri"/>
        <family val="2"/>
      </rPr>
      <t xml:space="preserve">For All Spaces
</t>
    </r>
    <r>
      <rPr>
        <sz val="12"/>
        <color theme="1"/>
        <rFont val="Calibri"/>
        <family val="2"/>
        <scheme val="minor"/>
      </rPr>
      <t xml:space="preserve">Water delivered to the project for human  consumption meets the following thresholds:
</t>
    </r>
    <r>
      <rPr>
        <b/>
        <sz val="11"/>
        <color rgb="FF000000"/>
        <rFont val="Calibri"/>
        <family val="2"/>
      </rPr>
      <t xml:space="preserve">  a)  </t>
    </r>
    <r>
      <rPr>
        <sz val="12"/>
        <color theme="1"/>
        <rFont val="Calibri"/>
        <family val="2"/>
        <scheme val="minor"/>
      </rPr>
      <t xml:space="preserve">Fluoride less than 4 mg/L.
</t>
    </r>
    <r>
      <rPr>
        <b/>
        <sz val="11"/>
        <color rgb="FF000000"/>
        <rFont val="Calibri"/>
        <family val="2"/>
      </rPr>
      <t xml:space="preserve">  b)  </t>
    </r>
    <r>
      <rPr>
        <sz val="12"/>
        <color theme="1"/>
        <rFont val="Calibri"/>
        <family val="2"/>
        <scheme val="minor"/>
      </rPr>
      <t xml:space="preserve">Total chlorine less than 4 mg/L.
</t>
    </r>
    <r>
      <rPr>
        <b/>
        <sz val="11"/>
        <color rgb="FF000000"/>
        <rFont val="Calibri"/>
        <family val="2"/>
      </rPr>
      <t xml:space="preserve">  c)  </t>
    </r>
    <r>
      <rPr>
        <sz val="12"/>
        <color theme="1"/>
        <rFont val="Calibri"/>
        <family val="2"/>
        <scheme val="minor"/>
      </rPr>
      <t xml:space="preserve">Chloramine less than 4 mg/L.   
</t>
    </r>
  </si>
  <si>
    <r>
      <rPr>
        <b/>
        <i/>
        <sz val="10"/>
        <color rgb="FF000000"/>
        <rFont val="Calibri"/>
        <family val="2"/>
      </rPr>
      <t xml:space="preserve">For All Spaces
</t>
    </r>
    <r>
      <rPr>
        <b/>
        <sz val="10"/>
        <color rgb="FF000000"/>
        <rFont val="Calibri"/>
        <family val="2"/>
      </rPr>
      <t xml:space="preserve">On-site testing
</t>
    </r>
    <r>
      <rPr>
        <sz val="12"/>
        <color theme="1"/>
        <rFont val="Calibri"/>
        <family val="2"/>
        <scheme val="minor"/>
      </rPr>
      <t xml:space="preserve">One of the following requirements is met:
</t>
    </r>
    <r>
      <rPr>
        <b/>
        <sz val="11"/>
        <color rgb="FF000000"/>
        <rFont val="Calibri"/>
        <family val="2"/>
      </rPr>
      <t xml:space="preserve">  a)  </t>
    </r>
    <r>
      <rPr>
        <sz val="12"/>
        <color theme="1"/>
        <rFont val="Calibri"/>
        <family val="2"/>
        <scheme val="minor"/>
      </rPr>
      <t xml:space="preserve">The water contaminants listed in this feature are monitored at intervals of no less than once per year and results are submitted annually through WELL Online. The number and location of sampling points complies with the requirements outlined in the Performance Verification Guidebook.
</t>
    </r>
    <r>
      <rPr>
        <b/>
        <sz val="11"/>
        <color rgb="FF000000"/>
        <rFont val="Calibri"/>
        <family val="2"/>
      </rPr>
      <t xml:space="preserve">  b)  </t>
    </r>
    <r>
      <rPr>
        <sz val="12"/>
        <color theme="1"/>
        <rFont val="Calibri"/>
        <family val="2"/>
        <scheme val="minor"/>
      </rPr>
      <t xml:space="preserve">The levels of the water contaminants listed in this feature, as reported in a local municipal water quality report, are submitted annually through WELL Online.
</t>
    </r>
    <r>
      <rPr>
        <b/>
        <sz val="11"/>
        <color rgb="FF000000"/>
        <rFont val="Calibri"/>
        <family val="2"/>
      </rPr>
      <t xml:space="preserve">  c)  </t>
    </r>
    <r>
      <rPr>
        <sz val="12"/>
        <color theme="1"/>
        <rFont val="Calibri"/>
        <family val="2"/>
        <scheme val="minor"/>
      </rPr>
      <t xml:space="preserve">Project achieves at least one point in Feature W05: Water Quality Consistency.
</t>
    </r>
  </si>
  <si>
    <r>
      <rPr>
        <b/>
        <i/>
        <sz val="10"/>
        <color rgb="FF000000"/>
        <rFont val="Calibri"/>
        <family val="2"/>
      </rPr>
      <t xml:space="preserve">For All Spaces
</t>
    </r>
    <r>
      <rPr>
        <sz val="12"/>
        <color theme="1"/>
        <rFont val="Calibri"/>
        <family val="2"/>
        <scheme val="minor"/>
      </rPr>
      <t xml:space="preserve">A Legionella management plan is implemented and contains the following:
</t>
    </r>
    <r>
      <rPr>
        <b/>
        <sz val="11"/>
        <color rgb="FF000000"/>
        <rFont val="Calibri"/>
        <family val="2"/>
      </rPr>
      <t xml:space="preserve">  a)  </t>
    </r>
    <r>
      <rPr>
        <sz val="12"/>
        <color theme="1"/>
        <rFont val="Calibri"/>
        <family val="2"/>
        <scheme val="minor"/>
      </rPr>
      <t xml:space="preserve">Formation of a team for Legionella  management in the building.
</t>
    </r>
    <r>
      <rPr>
        <b/>
        <sz val="11"/>
        <color rgb="FF000000"/>
        <rFont val="Calibri"/>
        <family val="2"/>
      </rPr>
      <t xml:space="preserve">  b)  </t>
    </r>
    <r>
      <rPr>
        <sz val="12"/>
        <color theme="1"/>
        <rFont val="Calibri"/>
        <family val="2"/>
        <scheme val="minor"/>
      </rPr>
      <t xml:space="preserve">Water system inventory and production of  process flow diagrams.
</t>
    </r>
    <r>
      <rPr>
        <b/>
        <sz val="11"/>
        <color rgb="FF000000"/>
        <rFont val="Calibri"/>
        <family val="2"/>
      </rPr>
      <t xml:space="preserve">  c)  </t>
    </r>
    <r>
      <rPr>
        <sz val="12"/>
        <color theme="1"/>
        <rFont val="Calibri"/>
        <family val="2"/>
        <scheme val="minor"/>
      </rPr>
      <t xml:space="preserve">Hazard analysis of water assets.
</t>
    </r>
    <r>
      <rPr>
        <b/>
        <sz val="11"/>
        <color rgb="FF000000"/>
        <rFont val="Calibri"/>
        <family val="2"/>
      </rPr>
      <t xml:space="preserve">  d)  </t>
    </r>
    <r>
      <rPr>
        <sz val="12"/>
        <color theme="1"/>
        <rFont val="Calibri"/>
        <family val="2"/>
        <scheme val="minor"/>
      </rPr>
      <t xml:space="preserve">Identification of control points and measures.
</t>
    </r>
    <r>
      <rPr>
        <b/>
        <sz val="11"/>
        <color rgb="FF000000"/>
        <rFont val="Calibri"/>
        <family val="2"/>
      </rPr>
      <t xml:space="preserve">  e)  </t>
    </r>
    <r>
      <rPr>
        <sz val="12"/>
        <color theme="1"/>
        <rFont val="Calibri"/>
        <family val="2"/>
        <scheme val="minor"/>
      </rPr>
      <t xml:space="preserve">Monitoring actions to ensure control measures are within performance limits and determining corrective actions.
</t>
    </r>
    <r>
      <rPr>
        <b/>
        <sz val="11"/>
        <color rgb="FF000000"/>
        <rFont val="Calibri"/>
        <family val="2"/>
      </rPr>
      <t xml:space="preserve">  f)  </t>
    </r>
    <r>
      <rPr>
        <sz val="12"/>
        <color theme="1"/>
        <rFont val="Calibri"/>
        <family val="2"/>
        <scheme val="minor"/>
      </rPr>
      <t xml:space="preserve">Verification and validation procedures.
</t>
    </r>
    <r>
      <rPr>
        <b/>
        <sz val="11"/>
        <color rgb="FF000000"/>
        <rFont val="Calibri"/>
        <family val="2"/>
      </rPr>
      <t xml:space="preserve">  g)  </t>
    </r>
    <r>
      <rPr>
        <sz val="12"/>
        <color theme="1"/>
        <rFont val="Calibri"/>
        <family val="2"/>
        <scheme val="minor"/>
      </rPr>
      <t xml:space="preserve">Documentation of the plan and its implementation.
</t>
    </r>
  </si>
  <si>
    <r>
      <rPr>
        <b/>
        <i/>
        <sz val="10"/>
        <color rgb="FF000000"/>
        <rFont val="Calibri"/>
        <family val="2"/>
      </rPr>
      <t xml:space="preserve">For All Spaces
</t>
    </r>
    <r>
      <rPr>
        <sz val="12"/>
        <color theme="1"/>
        <rFont val="Calibri"/>
        <family val="2"/>
        <scheme val="minor"/>
      </rPr>
      <t xml:space="preserve">Water delivered to the project for  human consumption meets the following thresholds:
</t>
    </r>
    <r>
      <rPr>
        <b/>
        <sz val="11"/>
        <color rgb="FF000000"/>
        <rFont val="Calibri"/>
        <family val="2"/>
      </rPr>
      <t xml:space="preserve">  a)  </t>
    </r>
    <r>
      <rPr>
        <sz val="12"/>
        <color theme="1"/>
        <rFont val="Calibri"/>
        <family val="2"/>
        <scheme val="minor"/>
      </rPr>
      <t xml:space="preserve">Aluminum less than or equal to 0.2 mg/L.
</t>
    </r>
    <r>
      <rPr>
        <b/>
        <sz val="11"/>
        <color rgb="FF000000"/>
        <rFont val="Calibri"/>
        <family val="2"/>
      </rPr>
      <t xml:space="preserve">  b)  </t>
    </r>
    <r>
      <rPr>
        <sz val="12"/>
        <color theme="1"/>
        <rFont val="Calibri"/>
        <family val="2"/>
        <scheme val="minor"/>
      </rPr>
      <t xml:space="preserve">Chloride less than 250 mg/L.
</t>
    </r>
    <r>
      <rPr>
        <b/>
        <sz val="11"/>
        <color rgb="FF000000"/>
        <rFont val="Calibri"/>
        <family val="2"/>
      </rPr>
      <t xml:space="preserve">  c)  </t>
    </r>
    <r>
      <rPr>
        <sz val="12"/>
        <color theme="1"/>
        <rFont val="Calibri"/>
        <family val="2"/>
        <scheme val="minor"/>
      </rPr>
      <t xml:space="preserve">Fluoride less than 2 mg/L.   
</t>
    </r>
    <r>
      <rPr>
        <b/>
        <sz val="11"/>
        <color rgb="FF000000"/>
        <rFont val="Calibri"/>
        <family val="2"/>
      </rPr>
      <t xml:space="preserve">  d)  </t>
    </r>
    <r>
      <rPr>
        <sz val="12"/>
        <color theme="1"/>
        <rFont val="Calibri"/>
        <family val="2"/>
        <scheme val="minor"/>
      </rPr>
      <t xml:space="preserve">Manganese less than 0.05 mg/L.   
</t>
    </r>
    <r>
      <rPr>
        <b/>
        <sz val="11"/>
        <color rgb="FF000000"/>
        <rFont val="Calibri"/>
        <family val="2"/>
      </rPr>
      <t xml:space="preserve">  e)  </t>
    </r>
    <r>
      <rPr>
        <sz val="12"/>
        <color theme="1"/>
        <rFont val="Calibri"/>
        <family val="2"/>
        <scheme val="minor"/>
      </rPr>
      <t xml:space="preserve">Sodium less than 270 mg/L.   
</t>
    </r>
    <r>
      <rPr>
        <b/>
        <sz val="11"/>
        <color rgb="FF000000"/>
        <rFont val="Calibri"/>
        <family val="2"/>
      </rPr>
      <t xml:space="preserve">  f)  </t>
    </r>
    <r>
      <rPr>
        <sz val="12"/>
        <color theme="1"/>
        <rFont val="Calibri"/>
        <family val="2"/>
        <scheme val="minor"/>
      </rPr>
      <t xml:space="preserve">Sulfate less than 250 mg/L.   
</t>
    </r>
    <r>
      <rPr>
        <b/>
        <sz val="11"/>
        <color rgb="FF000000"/>
        <rFont val="Calibri"/>
        <family val="2"/>
      </rPr>
      <t xml:space="preserve">  g)  </t>
    </r>
    <r>
      <rPr>
        <sz val="12"/>
        <color theme="1"/>
        <rFont val="Calibri"/>
        <family val="2"/>
        <scheme val="minor"/>
      </rPr>
      <t xml:space="preserve">Iron less than 0.3 mg/L.   
</t>
    </r>
    <r>
      <rPr>
        <b/>
        <sz val="11"/>
        <color rgb="FF000000"/>
        <rFont val="Calibri"/>
        <family val="2"/>
      </rPr>
      <t xml:space="preserve">  h)  </t>
    </r>
    <r>
      <rPr>
        <sz val="12"/>
        <color theme="1"/>
        <rFont val="Calibri"/>
        <family val="2"/>
        <scheme val="minor"/>
      </rPr>
      <t xml:space="preserve">Zinc less than 5 mg/L.   
</t>
    </r>
    <r>
      <rPr>
        <b/>
        <sz val="11"/>
        <color rgb="FF000000"/>
        <rFont val="Calibri"/>
        <family val="2"/>
      </rPr>
      <t xml:space="preserve">  i)  </t>
    </r>
    <r>
      <rPr>
        <sz val="12"/>
        <color theme="1"/>
        <rFont val="Calibri"/>
        <family val="2"/>
        <scheme val="minor"/>
      </rPr>
      <t xml:space="preserve">Total Dissolved Solids less than 500 mg/L.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</si>
  <si>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All water delivered to the project for human consumption is tested quarterly at the point of dispensing (with results submitted annually through WELL Online) for the below:  
      •  Lead.  
      •  Copper.  
      •  Turbidity.  
      •  Coliforms.
</t>
    </r>
    <r>
      <rPr>
        <b/>
        <sz val="11"/>
        <color rgb="FF000000"/>
        <rFont val="Calibri"/>
        <family val="2"/>
      </rPr>
      <t xml:space="preserve">  b)  </t>
    </r>
    <r>
      <rPr>
        <sz val="12"/>
        <color theme="1"/>
        <rFont val="Calibri"/>
        <family val="2"/>
        <scheme val="minor"/>
      </rPr>
      <t xml:space="preserve">Most recent water quality results are  made available to occupants through one of the below:  
      •  Visual displays prominently located near sources of drinking water.  
      •  Hosting the required data on a website accessible to occupants. Visible signs should be positioned near sources of drinking water indicating the  website where the data may be accessed.
</t>
    </r>
  </si>
  <si>
    <r>
      <rPr>
        <b/>
        <i/>
        <sz val="10"/>
        <color rgb="FF000000"/>
        <rFont val="Calibri"/>
        <family val="2"/>
      </rPr>
      <t xml:space="preserve">For All Spaces
</t>
    </r>
    <r>
      <rPr>
        <b/>
        <sz val="10"/>
        <color rgb="FF000000"/>
        <rFont val="Calibri"/>
        <family val="2"/>
      </rPr>
      <t xml:space="preserve">Treatment Devices
</t>
    </r>
    <r>
      <rPr>
        <sz val="12"/>
        <color theme="1"/>
        <rFont val="Calibri"/>
        <family val="2"/>
        <scheme val="minor"/>
      </rPr>
      <t xml:space="preserve">All water from drinking water dispensers is treated within the building with the following:
</t>
    </r>
    <r>
      <rPr>
        <b/>
        <sz val="11"/>
        <color rgb="FF000000"/>
        <rFont val="Calibri"/>
        <family val="2"/>
      </rPr>
      <t xml:space="preserve">  a)  </t>
    </r>
    <r>
      <rPr>
        <sz val="12"/>
        <color theme="1"/>
        <rFont val="Calibri"/>
        <family val="2"/>
        <scheme val="minor"/>
      </rPr>
      <t xml:space="preserve">A filter designed to remove suspended solids tested with standard NSF 42 or EN 13443-2.
</t>
    </r>
    <r>
      <rPr>
        <b/>
        <sz val="11"/>
        <color rgb="FF000000"/>
        <rFont val="Calibri"/>
        <family val="2"/>
      </rPr>
      <t xml:space="preserve">  b)  </t>
    </r>
    <r>
      <rPr>
        <sz val="12"/>
        <color theme="1"/>
        <rFont val="Calibri"/>
        <family val="2"/>
        <scheme val="minor"/>
      </rPr>
      <t xml:space="preserve">A UV disinfection system rated by NSF/ANSI Standard 55 (Class A or B) or a device rated by NSF/ANSI Standard Standard 53 or 58 for cyst removal or reduction.
</t>
    </r>
    <r>
      <rPr>
        <b/>
        <sz val="11"/>
        <color rgb="FF000000"/>
        <rFont val="Calibri"/>
        <family val="2"/>
      </rPr>
      <t xml:space="preserve">  c)  </t>
    </r>
    <r>
      <rPr>
        <sz val="12"/>
        <color theme="1"/>
        <rFont val="Calibri"/>
        <family val="2"/>
        <scheme val="minor"/>
      </rPr>
      <t xml:space="preserve">A device rated by NSF/ANSI Standard 53 or 58 for copper or lead reduction.
</t>
    </r>
    <r>
      <rPr>
        <b/>
        <i/>
        <sz val="10"/>
        <color rgb="FF000000"/>
        <rFont val="Calibri"/>
        <family val="2"/>
      </rPr>
      <t xml:space="preserve">For All Spaces
</t>
    </r>
    <r>
      <rPr>
        <b/>
        <sz val="10"/>
        <color rgb="FF000000"/>
        <rFont val="Calibri"/>
        <family val="2"/>
      </rPr>
      <t xml:space="preserve">Device Maintenance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Projects submit annually through WELL Online evidence that water treatment devices have been properly maintained as per the manufacturer's recommendation.
</t>
    </r>
  </si>
  <si>
    <r>
      <rPr>
        <b/>
        <i/>
        <sz val="10"/>
        <color rgb="FF000000"/>
        <rFont val="Calibri"/>
        <family val="2"/>
      </rPr>
      <t xml:space="preserve">For All Spaces except Dwelling Units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At least one drinking water dispenser (minimum one per floor) is located within 30 m [100 ft]  walk distance of all regularly occupied floor area and in all dining areas.
</t>
    </r>
    <r>
      <rPr>
        <b/>
        <sz val="11"/>
        <color rgb="FF000000"/>
        <rFont val="Calibri"/>
        <family val="2"/>
      </rPr>
      <t xml:space="preserve">  b)  </t>
    </r>
    <r>
      <rPr>
        <sz val="12"/>
        <color theme="1"/>
        <rFont val="Calibri"/>
        <family val="2"/>
        <scheme val="minor"/>
      </rPr>
      <t xml:space="preserve">All newly installed drinking water fountains are designed for water  bottle-refilling.
</t>
    </r>
    <r>
      <rPr>
        <b/>
        <sz val="11"/>
        <color rgb="FF000000"/>
        <rFont val="Calibri"/>
        <family val="2"/>
      </rPr>
      <t xml:space="preserve">  c)  </t>
    </r>
    <r>
      <rPr>
        <sz val="12"/>
        <color theme="1"/>
        <rFont val="Calibri"/>
        <family val="2"/>
        <scheme val="minor"/>
      </rPr>
      <t xml:space="preserve">The mouthpieces/outlets, protective guards and basins of drinking water fountains and dispensers are cleaned on a daily basis.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</si>
  <si>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 continuous drainage plane (e.g., a weather-resistant barrier integrated with flashing systems at penetrations) is  constructed interior to the exterior cladding.
</t>
    </r>
    <r>
      <rPr>
        <b/>
        <sz val="11"/>
        <color rgb="FF000000"/>
        <rFont val="Calibri"/>
        <family val="2"/>
      </rPr>
      <t xml:space="preserve">  b)  </t>
    </r>
    <r>
      <rPr>
        <sz val="12"/>
        <color theme="1"/>
        <rFont val="Calibri"/>
        <family val="2"/>
        <scheme val="minor"/>
      </rPr>
      <t xml:space="preserve">To prevent the wicking of porous building  materials, one of the below capillary break methods is used:  
      •  Free-draining spaces (e.g., between exterior cladding, weather-resistant barriers in wall  assemblies).  
      •  Non-porous materials (e.g., closed-cell foams, waterproofing membranes, metal) between porous materials.
</t>
    </r>
  </si>
  <si>
    <r>
      <rPr>
        <b/>
        <i/>
        <sz val="10"/>
        <color rgb="FF000000"/>
        <rFont val="Calibri"/>
        <family val="2"/>
      </rPr>
      <t xml:space="preserve">For All Spaces
</t>
    </r>
    <r>
      <rPr>
        <sz val="12"/>
        <color theme="1"/>
        <rFont val="Calibri"/>
        <family val="2"/>
        <scheme val="minor"/>
      </rPr>
      <t xml:space="preserve">Moisture-resistant materials have been selected and/or moisture-sensitive materials are  being protected, considering the following:
</t>
    </r>
    <r>
      <rPr>
        <b/>
        <sz val="11"/>
        <color rgb="FF000000"/>
        <rFont val="Calibri"/>
        <family val="2"/>
      </rPr>
      <t xml:space="preserve">  a)  </t>
    </r>
    <r>
      <rPr>
        <sz val="12"/>
        <color theme="1"/>
        <rFont val="Calibri"/>
        <family val="2"/>
        <scheme val="minor"/>
      </rPr>
      <t xml:space="preserve">Exterior glazing and entrances to the building from its surroundings.
</t>
    </r>
    <r>
      <rPr>
        <b/>
        <sz val="11"/>
        <color rgb="FF000000"/>
        <rFont val="Calibri"/>
        <family val="2"/>
      </rPr>
      <t xml:space="preserve">  b)  </t>
    </r>
    <r>
      <rPr>
        <sz val="12"/>
        <color theme="1"/>
        <rFont val="Calibri"/>
        <family val="2"/>
        <scheme val="minor"/>
      </rPr>
      <t xml:space="preserve">Porous cladding materials.   
</t>
    </r>
    <r>
      <rPr>
        <b/>
        <sz val="11"/>
        <color rgb="FF000000"/>
        <rFont val="Calibri"/>
        <family val="2"/>
      </rPr>
      <t xml:space="preserve">  c)  </t>
    </r>
    <r>
      <rPr>
        <sz val="12"/>
        <color theme="1"/>
        <rFont val="Calibri"/>
        <family val="2"/>
        <scheme val="minor"/>
      </rPr>
      <t xml:space="preserve">Finished floors and interior sheathing in basements, bathrooms, kitchens and high-humidity spaces.
</t>
    </r>
  </si>
  <si>
    <r>
      <rPr>
        <b/>
        <i/>
        <sz val="10"/>
        <color rgb="FF000000"/>
        <rFont val="Calibri"/>
        <family val="2"/>
      </rPr>
      <t xml:space="preserve">For All Spaces
</t>
    </r>
    <r>
      <rPr>
        <sz val="12"/>
        <color theme="1"/>
        <rFont val="Calibri"/>
        <family val="2"/>
        <scheme val="minor"/>
      </rPr>
      <t xml:space="preserve">To prevent leaks and water damage, one of the  following is installed:
</t>
    </r>
    <r>
      <rPr>
        <b/>
        <sz val="11"/>
        <color rgb="FF000000"/>
        <rFont val="Calibri"/>
        <family val="2"/>
      </rPr>
      <t xml:space="preserve">  a)  </t>
    </r>
    <r>
      <rPr>
        <sz val="12"/>
        <color theme="1"/>
        <rFont val="Calibri"/>
        <family val="2"/>
        <scheme val="minor"/>
      </rPr>
      <t xml:space="preserve">Readily accessible, single-throw manual shut-off (governed or activated  per use) or automatic shut-off at point-of-connection for all hard-piped  fixtures (such as toilets, dishwashers, icemakers and clothes washers).
</t>
    </r>
    <r>
      <rPr>
        <b/>
        <sz val="11"/>
        <color rgb="FF000000"/>
        <rFont val="Calibri"/>
        <family val="2"/>
      </rPr>
      <t xml:space="preserve">  b)  </t>
    </r>
    <r>
      <rPr>
        <sz val="12"/>
        <color theme="1"/>
        <rFont val="Calibri"/>
        <family val="2"/>
        <scheme val="minor"/>
      </rPr>
      <t xml:space="preserve">Building-wide plumbing leak detection system.
</t>
    </r>
  </si>
  <si>
    <r>
      <rPr>
        <b/>
        <i/>
        <sz val="10"/>
        <color rgb="FF000000"/>
        <rFont val="Calibri"/>
        <family val="2"/>
      </rPr>
      <t xml:space="preserve">For All Spaces
</t>
    </r>
    <r>
      <rPr>
        <sz val="12"/>
        <color theme="1"/>
        <rFont val="Calibri"/>
        <family val="2"/>
        <scheme val="minor"/>
      </rPr>
      <t xml:space="preserve">Bathroom and kitchen sinks meet the following requirements:
</t>
    </r>
    <r>
      <rPr>
        <b/>
        <sz val="11"/>
        <color rgb="FF000000"/>
        <rFont val="Calibri"/>
        <family val="2"/>
      </rPr>
      <t xml:space="preserve">  a)  </t>
    </r>
    <r>
      <rPr>
        <sz val="12"/>
        <color theme="1"/>
        <rFont val="Calibri"/>
        <family val="2"/>
        <scheme val="minor"/>
      </rPr>
      <t xml:space="preserve">The sink column of water is at least 25 cm [10 in] in length (measured along flow of water, even if at an angle).
</t>
    </r>
    <r>
      <rPr>
        <b/>
        <sz val="11"/>
        <color rgb="FF000000"/>
        <rFont val="Calibri"/>
        <family val="2"/>
      </rPr>
      <t xml:space="preserve">  b)  </t>
    </r>
    <r>
      <rPr>
        <sz val="12"/>
        <color theme="1"/>
        <rFont val="Calibri"/>
        <family val="2"/>
        <scheme val="minor"/>
      </rPr>
      <t xml:space="preserve">The sink column of water is at least 8 cm [3 in] away from any edge of the sink.
</t>
    </r>
    <r>
      <rPr>
        <b/>
        <sz val="11"/>
        <color rgb="FF000000"/>
        <rFont val="Calibri"/>
        <family val="2"/>
      </rPr>
      <t xml:space="preserve">  c)  </t>
    </r>
    <r>
      <rPr>
        <sz val="12"/>
        <color theme="1"/>
        <rFont val="Calibri"/>
        <family val="2"/>
        <scheme val="minor"/>
      </rPr>
      <t xml:space="preserve">The sink basin is at least 23 cm [9 in] in width and length.
</t>
    </r>
  </si>
  <si>
    <r>
      <rPr>
        <b/>
        <i/>
        <sz val="10"/>
        <color rgb="FF000000"/>
        <rFont val="Calibri"/>
        <family val="2"/>
      </rPr>
      <t xml:space="preserve">For All Spaces
</t>
    </r>
    <r>
      <rPr>
        <sz val="12"/>
        <color theme="1"/>
        <rFont val="Calibri"/>
        <family val="2"/>
        <scheme val="minor"/>
      </rPr>
      <t xml:space="preserve">At all sink locations, the following are  provided:
</t>
    </r>
    <r>
      <rPr>
        <b/>
        <sz val="11"/>
        <color rgb="FF000000"/>
        <rFont val="Calibri"/>
        <family val="2"/>
      </rPr>
      <t xml:space="preserve">  a)  </t>
    </r>
    <r>
      <rPr>
        <sz val="12"/>
        <color theme="1"/>
        <rFont val="Calibri"/>
        <family val="2"/>
        <scheme val="minor"/>
      </rPr>
      <t xml:space="preserve">Fragrance-free hand soap placed in dispensers with disposable and sealed  soap cartridges.
</t>
    </r>
    <r>
      <rPr>
        <b/>
        <sz val="11"/>
        <color rgb="FF000000"/>
        <rFont val="Calibri"/>
        <family val="2"/>
      </rPr>
      <t xml:space="preserve">  b)  </t>
    </r>
    <r>
      <rPr>
        <sz val="12"/>
        <color theme="1"/>
        <rFont val="Calibri"/>
        <family val="2"/>
        <scheme val="minor"/>
      </rPr>
      <t xml:space="preserve">Paper towels for hand drying.
</t>
    </r>
    <r>
      <rPr>
        <b/>
        <i/>
        <sz val="10"/>
        <color rgb="FF000000"/>
        <rFont val="Calibri"/>
        <family val="2"/>
      </rPr>
      <t xml:space="preserve">For Commercial Kitchen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Clear signage directing toward the nearest handwashing location is present at the entrance to all areas intended for food preparation.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</si>
  <si>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The project implements a safety plan that contains the following:   
      •  A list of key team roles for design, operations, maintenance and third-party inspection of the non-potable water system capture, treatment and use.  
      •  A list of all applicable codes and regulations in the jurisdiction where the non-potable water reuse system is being installed and that govern the design, commissioning, and approval of operation of the system.  
      •  A process flow diagram that displays the non-potable water sources, conveyances, storage units, treatment devices and points of use, emphasizing the points where makeup potable water (i.e., water needed to supplement non-potable needs) may be added.  
      •  A description of the system that includes the sources and estimated contaminant loads of the non-potable water, the intended uses for the non-potable water, the water treatment devices (if any) and their certifications, and the water quality parameters expected at the points of use.  
      •  An analysis of how human exposure to pathogens through ingestion and inhalation of non-potable water is minimized, including (if applicable) a description of how the potable water network is protected from the introduction of non-potable water, emphasizing strategies that address cross-connection control and backflow prevention.  
      •  A description of the signage and identifiable pipe color-coding to distinguish the non-potable water network.  
      •  A list of strategies for the control of odors, nuisances and vectors due to stagnation of non-potable water.  
      •  A narrative that details provisions for emergency operations caused by overflow of storage tanks, leaks and outages.   
      •  A list of operational parameters (such as flow, turbidity, coliforms or other treatment-dependent indicators) to monitor the intended functioning of the water system, their monitoring frequency and control actions if such parameters are beyond target ranges.  
      •  A list of control points where the operational parameters are being measured.  
      •  A list of routine maintenance protocols and schedules.  
      •  A description of the procedures for system startup, determination of protocols for verification of the safety plan, including Legionella testing if a risk of inhalation exists, and schedule for third-party inspections.
</t>
    </r>
    <r>
      <rPr>
        <b/>
        <sz val="11"/>
        <color rgb="FF000000"/>
        <rFont val="Calibri"/>
        <family val="2"/>
      </rPr>
      <t xml:space="preserve">  b)  </t>
    </r>
    <r>
      <rPr>
        <sz val="12"/>
        <color theme="1"/>
        <rFont val="Calibri"/>
        <family val="2"/>
        <scheme val="minor"/>
      </rPr>
      <t xml:space="preserve">Projects submit annually through WELL Online documentation of the startup procedure, maintenance logs, results from verification tests (when applicable) and of third-party inspections.
</t>
    </r>
    <r>
      <rPr>
        <b/>
        <sz val="11"/>
        <color rgb="FF000000"/>
        <rFont val="Calibri"/>
        <family val="2"/>
      </rPr>
      <t xml:space="preserve">  c)  </t>
    </r>
    <r>
      <rPr>
        <sz val="12"/>
        <color theme="1"/>
        <rFont val="Calibri"/>
        <family val="2"/>
        <scheme val="minor"/>
      </rPr>
      <t xml:space="preserve">Projects provide visual evidence of conspicuous signage to occupants to help them to clearly distinguish potable from non-potable water (where applicable) as well as informative displays to highlight the safety features and conservation goals of the non-potable water system.
</t>
    </r>
  </si>
  <si>
    <r>
      <rPr>
        <b/>
        <i/>
        <sz val="10"/>
        <color rgb="FF000000"/>
        <rFont val="Calibri"/>
        <family val="2"/>
      </rPr>
      <t xml:space="preserve">For All Spaces
</t>
    </r>
    <r>
      <rPr>
        <b/>
        <sz val="10"/>
        <color rgb="FF000000"/>
        <rFont val="Calibri"/>
        <family val="2"/>
      </rPr>
      <t xml:space="preserve">Fruit and vegetable variety
</t>
    </r>
    <r>
      <rPr>
        <sz val="12"/>
        <color theme="1"/>
        <rFont val="Calibri"/>
        <family val="2"/>
        <scheme val="minor"/>
      </rPr>
      <t xml:space="preserve">If foods are sold or provided on a daily basis within the project boundary, the following requirements are met:
</t>
    </r>
    <r>
      <rPr>
        <b/>
        <sz val="11"/>
        <color rgb="FF000000"/>
        <rFont val="Calibri"/>
        <family val="2"/>
      </rPr>
      <t xml:space="preserve">  a)  </t>
    </r>
    <r>
      <rPr>
        <sz val="12"/>
        <color theme="1"/>
        <rFont val="Calibri"/>
        <family val="2"/>
        <scheme val="minor"/>
      </rPr>
      <t xml:space="preserve">In spaces where food is not prepared on-site (e.g., kitchenettes, vending, micro-kitchens), the selection includes at least two varieties of fruits and at least two varieties of vegetables.
</t>
    </r>
    <r>
      <rPr>
        <b/>
        <sz val="11"/>
        <color rgb="FF000000"/>
        <rFont val="Calibri"/>
        <family val="2"/>
      </rPr>
      <t xml:space="preserve">  b)  </t>
    </r>
    <r>
      <rPr>
        <sz val="12"/>
        <color theme="1"/>
        <rFont val="Calibri"/>
        <family val="2"/>
        <scheme val="minor"/>
      </rPr>
      <t xml:space="preserve">In spaces where food is prepared on-site (e.g., cafeterias, cafes), the selection includes at least four varieties of fruits and at least four varieties of vegetables.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Fruit and vegetable options
</t>
    </r>
    <r>
      <rPr>
        <sz val="12"/>
        <color theme="1"/>
        <rFont val="Calibri"/>
        <family val="2"/>
        <scheme val="minor"/>
      </rPr>
      <t xml:space="preserve">If foods are sold or provided on a daily basis within the project boundary, the selection meets the following requirement:
</t>
    </r>
    <r>
      <rPr>
        <b/>
        <sz val="11"/>
        <color rgb="FF000000"/>
        <rFont val="Calibri"/>
        <family val="2"/>
      </rPr>
      <t xml:space="preserve">  a)  </t>
    </r>
    <r>
      <rPr>
        <sz val="12"/>
        <color theme="1"/>
        <rFont val="Calibri"/>
        <family val="2"/>
        <scheme val="minor"/>
      </rPr>
      <t xml:space="preserve">At least 50% of available food options are fruits and/or vegetables.
</t>
    </r>
  </si>
  <si>
    <r>
      <rPr>
        <b/>
        <i/>
        <sz val="10"/>
        <color rgb="FF000000"/>
        <rFont val="Calibri"/>
        <family val="2"/>
      </rPr>
      <t xml:space="preserve">For All Spaces
</t>
    </r>
    <r>
      <rPr>
        <sz val="12"/>
        <color theme="1"/>
        <rFont val="Calibri"/>
        <family val="2"/>
        <scheme val="minor"/>
      </rPr>
      <t xml:space="preserve">If foods are sold or provided on a daily basis within the project boundary, fruits and vegetables meet one of the following  requirements:
</t>
    </r>
    <r>
      <rPr>
        <b/>
        <sz val="11"/>
        <color rgb="FF000000"/>
        <rFont val="Calibri"/>
        <family val="2"/>
      </rPr>
      <t xml:space="preserve">  a)  </t>
    </r>
    <r>
      <rPr>
        <sz val="12"/>
        <color theme="1"/>
        <rFont val="Calibri"/>
        <family val="2"/>
        <scheme val="minor"/>
      </rPr>
      <t xml:space="preserve">Placed at eye level or just below eye level.
</t>
    </r>
    <r>
      <rPr>
        <b/>
        <sz val="11"/>
        <color rgb="FF000000"/>
        <rFont val="Calibri"/>
        <family val="2"/>
      </rPr>
      <t xml:space="preserve">  b)  </t>
    </r>
    <r>
      <rPr>
        <sz val="12"/>
        <color theme="1"/>
        <rFont val="Calibri"/>
        <family val="2"/>
        <scheme val="minor"/>
      </rPr>
      <t xml:space="preserve">Placed next to cash registers.
</t>
    </r>
    <r>
      <rPr>
        <b/>
        <sz val="11"/>
        <color rgb="FF000000"/>
        <rFont val="Calibri"/>
        <family val="2"/>
      </rPr>
      <t xml:space="preserve">  c)  </t>
    </r>
    <r>
      <rPr>
        <sz val="12"/>
        <color theme="1"/>
        <rFont val="Calibri"/>
        <family val="2"/>
        <scheme val="minor"/>
      </rPr>
      <t xml:space="preserve">Placed at the end of aisles.
</t>
    </r>
    <r>
      <rPr>
        <b/>
        <sz val="11"/>
        <color rgb="FF000000"/>
        <rFont val="Calibri"/>
        <family val="2"/>
      </rPr>
      <t xml:space="preserve">  d)  </t>
    </r>
    <r>
      <rPr>
        <sz val="12"/>
        <color theme="1"/>
        <rFont val="Calibri"/>
        <family val="2"/>
        <scheme val="minor"/>
      </rPr>
      <t xml:space="preserve">Placed at the beginning of food service lines.
</t>
    </r>
    <r>
      <rPr>
        <b/>
        <sz val="11"/>
        <color rgb="FF000000"/>
        <rFont val="Calibri"/>
        <family val="2"/>
      </rPr>
      <t xml:space="preserve">  e)  </t>
    </r>
    <r>
      <rPr>
        <sz val="12"/>
        <color theme="1"/>
        <rFont val="Calibri"/>
        <family val="2"/>
        <scheme val="minor"/>
      </rPr>
      <t xml:space="preserve">Visible from the main building entrance.
</t>
    </r>
    <r>
      <rPr>
        <b/>
        <sz val="11"/>
        <color rgb="FF000000"/>
        <rFont val="Calibri"/>
        <family val="2"/>
      </rPr>
      <t xml:space="preserve">  f)  </t>
    </r>
    <r>
      <rPr>
        <sz val="12"/>
        <color theme="1"/>
        <rFont val="Calibri"/>
        <family val="2"/>
        <scheme val="minor"/>
      </rPr>
      <t xml:space="preserve">Displayed on countertop, table or other visible surface.
</t>
    </r>
  </si>
  <si>
    <r>
      <rPr>
        <b/>
        <i/>
        <sz val="10"/>
        <color rgb="FF000000"/>
        <rFont val="Calibri"/>
        <family val="2"/>
      </rPr>
      <t xml:space="preserve">For All Spaces
</t>
    </r>
    <r>
      <rPr>
        <sz val="12"/>
        <color theme="1"/>
        <rFont val="Calibri"/>
        <family val="2"/>
        <scheme val="minor"/>
      </rPr>
      <t xml:space="preserve">The following nutritional information is clearly displayed  (per meal or item) at point-of-decision  on packaging, menus or signage for all  packaged foods and beverages sold or provided on a daily basis within the project boundary:
</t>
    </r>
    <r>
      <rPr>
        <b/>
        <sz val="11"/>
        <color rgb="FF000000"/>
        <rFont val="Calibri"/>
        <family val="2"/>
      </rPr>
      <t xml:space="preserve">  a)  </t>
    </r>
    <r>
      <rPr>
        <sz val="12"/>
        <color theme="1"/>
        <rFont val="Calibri"/>
        <family val="2"/>
        <scheme val="minor"/>
      </rPr>
      <t xml:space="preserve">Total  calories.
</t>
    </r>
    <r>
      <rPr>
        <b/>
        <sz val="11"/>
        <color rgb="FF000000"/>
        <rFont val="Calibri"/>
        <family val="2"/>
      </rPr>
      <t xml:space="preserve">  b)  </t>
    </r>
    <r>
      <rPr>
        <sz val="12"/>
        <color theme="1"/>
        <rFont val="Calibri"/>
        <family val="2"/>
        <scheme val="minor"/>
      </rPr>
      <t xml:space="preserve">Macronutrient  content (total protein, total fat and total carbohydrate) in weight and/or as a  percent of the estimated daily requirements (daily values).
</t>
    </r>
    <r>
      <rPr>
        <b/>
        <sz val="11"/>
        <color rgb="FF000000"/>
        <rFont val="Calibri"/>
        <family val="2"/>
      </rPr>
      <t xml:space="preserve">  c)  </t>
    </r>
    <r>
      <rPr>
        <sz val="12"/>
        <color theme="1"/>
        <rFont val="Calibri"/>
        <family val="2"/>
        <scheme val="minor"/>
      </rPr>
      <t xml:space="preserve">Total  sugar content.
</t>
    </r>
  </si>
  <si>
    <r>
      <rPr>
        <b/>
        <i/>
        <sz val="10"/>
        <color rgb="FF000000"/>
        <rFont val="Calibri"/>
        <family val="2"/>
      </rPr>
      <t xml:space="preserve">For All Spaces
</t>
    </r>
    <r>
      <rPr>
        <sz val="12"/>
        <color theme="1"/>
        <rFont val="Calibri"/>
        <family val="2"/>
        <scheme val="minor"/>
      </rPr>
      <t xml:space="preserve">The following requirements are met for all non-packaged foods and beverages sold or provided on a daily basis within the project boundary and foods prepared on-site (see Appendix N2 for exemptions):
</t>
    </r>
    <r>
      <rPr>
        <b/>
        <sz val="11"/>
        <color rgb="FF000000"/>
        <rFont val="Calibri"/>
        <family val="2"/>
      </rPr>
      <t xml:space="preserve">  a)  </t>
    </r>
    <r>
      <rPr>
        <sz val="12"/>
        <color theme="1"/>
        <rFont val="Calibri"/>
        <family val="2"/>
        <scheme val="minor"/>
      </rPr>
      <t xml:space="preserve">A list  of primary ingredients is clearly displayed (per meal or  item) at point-of-decision on packaging, menus or signage. If information is  displayed on a digital resource, signage is present at point-of-decision to direct individuals to the digital resource.
</t>
    </r>
    <r>
      <rPr>
        <b/>
        <sz val="11"/>
        <color rgb="FF000000"/>
        <rFont val="Calibri"/>
        <family val="2"/>
      </rPr>
      <t xml:space="preserve">  b)  </t>
    </r>
    <r>
      <rPr>
        <sz val="12"/>
        <color theme="1"/>
        <rFont val="Calibri"/>
        <family val="2"/>
        <scheme val="minor"/>
      </rPr>
      <t xml:space="preserve">Common food allergens are clearly labeled at point-of-decision on packaging, menus or signage.
</t>
    </r>
  </si>
  <si>
    <r>
      <rPr>
        <b/>
        <i/>
        <sz val="10"/>
        <color rgb="FF000000"/>
        <rFont val="Calibri"/>
        <family val="2"/>
      </rPr>
      <t xml:space="preserve">For All Spaces
</t>
    </r>
    <r>
      <rPr>
        <sz val="12"/>
        <color theme="1"/>
        <rFont val="Calibri"/>
        <family val="2"/>
        <scheme val="minor"/>
      </rPr>
      <t xml:space="preserve">All foods and beverages sold or provided on a daily basis within the project boundary that meet the following conditions are prominently labeled at  point-of-decision to indicate high sugar content or partially hydrogenated  oils:
</t>
    </r>
    <r>
      <rPr>
        <b/>
        <sz val="11"/>
        <color rgb="FF000000"/>
        <rFont val="Calibri"/>
        <family val="2"/>
      </rPr>
      <t xml:space="preserve">  a)  </t>
    </r>
    <r>
      <rPr>
        <sz val="12"/>
        <color theme="1"/>
        <rFont val="Calibri"/>
        <family val="2"/>
        <scheme val="minor"/>
      </rPr>
      <t xml:space="preserve">Beverages that contain more than 25 g of sugar  per container. 
</t>
    </r>
    <r>
      <rPr>
        <b/>
        <sz val="11"/>
        <color rgb="FF000000"/>
        <rFont val="Calibri"/>
        <family val="2"/>
      </rPr>
      <t xml:space="preserve">  b)  </t>
    </r>
    <r>
      <rPr>
        <sz val="12"/>
        <color theme="1"/>
        <rFont val="Calibri"/>
        <family val="2"/>
        <scheme val="minor"/>
      </rPr>
      <t xml:space="preserve">Non-beverage  food items (except whole fruits) that contain more than 25 g of sugar per  serving.
</t>
    </r>
    <r>
      <rPr>
        <b/>
        <sz val="11"/>
        <color rgb="FF000000"/>
        <rFont val="Calibri"/>
        <family val="2"/>
      </rPr>
      <t xml:space="preserve">  c)  </t>
    </r>
    <r>
      <rPr>
        <sz val="12"/>
        <color theme="1"/>
        <rFont val="Calibri"/>
        <family val="2"/>
        <scheme val="minor"/>
      </rPr>
      <t xml:space="preserve">Foods and beverages that contain partially hydrogenated  oils.
</t>
    </r>
  </si>
  <si>
    <r>
      <rPr>
        <b/>
        <i/>
        <sz val="10"/>
        <color rgb="FF000000"/>
        <rFont val="Calibri"/>
        <family val="2"/>
      </rPr>
      <t xml:space="preserve">For All Spaces
</t>
    </r>
    <r>
      <rPr>
        <sz val="12"/>
        <color theme="1"/>
        <rFont val="Calibri"/>
        <family val="2"/>
        <scheme val="minor"/>
      </rPr>
      <t xml:space="preserve">All foods and beverages sold or provided on a daily basis within the project boundary meet the following requirements:
</t>
    </r>
    <r>
      <rPr>
        <b/>
        <sz val="11"/>
        <color rgb="FF000000"/>
        <rFont val="Calibri"/>
        <family val="2"/>
      </rPr>
      <t xml:space="preserve">  a)  </t>
    </r>
    <r>
      <rPr>
        <sz val="12"/>
        <color theme="1"/>
        <rFont val="Calibri"/>
        <family val="2"/>
        <scheme val="minor"/>
      </rPr>
      <t xml:space="preserve">Beverages do not contain more than 25 g of sugar  per container. Bulk  containers of 1 L [1 qt] or larger do not contain more than 25 g of sugar per  serving.
</t>
    </r>
    <r>
      <rPr>
        <b/>
        <sz val="11"/>
        <color rgb="FF000000"/>
        <rFont val="Calibri"/>
        <family val="2"/>
      </rPr>
      <t xml:space="preserve">  b)  </t>
    </r>
    <r>
      <rPr>
        <sz val="12"/>
        <color theme="1"/>
        <rFont val="Calibri"/>
        <family val="2"/>
        <scheme val="minor"/>
      </rPr>
      <t xml:space="preserve">At least 25% of beverages contain no sugar per container or serving, or drinking water is available at no cost.
</t>
    </r>
    <r>
      <rPr>
        <b/>
        <sz val="11"/>
        <color rgb="FF000000"/>
        <rFont val="Calibri"/>
        <family val="2"/>
      </rPr>
      <t xml:space="preserve">  c)  </t>
    </r>
    <r>
      <rPr>
        <sz val="12"/>
        <color theme="1"/>
        <rFont val="Calibri"/>
        <family val="2"/>
        <scheme val="minor"/>
      </rPr>
      <t xml:space="preserve">No  non-beverage food item (except whole fruit) contains more than 25 g of  sugar per serving.
</t>
    </r>
  </si>
  <si>
    <r>
      <rPr>
        <b/>
        <i/>
        <sz val="10"/>
        <color rgb="FF000000"/>
        <rFont val="Calibri"/>
        <family val="2"/>
      </rPr>
      <t xml:space="preserve">For All Spaces
</t>
    </r>
    <r>
      <rPr>
        <sz val="12"/>
        <color theme="1"/>
        <rFont val="Calibri"/>
        <family val="2"/>
        <scheme val="minor"/>
      </rPr>
      <t xml:space="preserve">All foods sold or provided on a daily basis within the project boundary meet the following requirements:
</t>
    </r>
    <r>
      <rPr>
        <b/>
        <sz val="11"/>
        <color rgb="FF000000"/>
        <rFont val="Calibri"/>
        <family val="2"/>
      </rPr>
      <t xml:space="preserve">  a)  </t>
    </r>
    <r>
      <rPr>
        <sz val="12"/>
        <color theme="1"/>
        <rFont val="Calibri"/>
        <family val="2"/>
        <scheme val="minor"/>
      </rPr>
      <t xml:space="preserve">In at least 50% of grain-based foods, a whole grain is the first ingredient.
</t>
    </r>
    <r>
      <rPr>
        <b/>
        <sz val="11"/>
        <color rgb="FF000000"/>
        <rFont val="Calibri"/>
        <family val="2"/>
      </rPr>
      <t xml:space="preserve">  b)  </t>
    </r>
    <r>
      <rPr>
        <sz val="12"/>
        <color theme="1"/>
        <rFont val="Calibri"/>
        <family val="2"/>
        <scheme val="minor"/>
      </rPr>
      <t xml:space="preserve">If both whole grain and refined grain  options are available, whole grain options do not cost more than their refined  grain counterparts (i.e., brown rice does not cost more than white rice).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</si>
  <si>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All foods and beverages sold or provided on a daily basis within the project boundary do not contain partially hydrogenated oils.
</t>
    </r>
    <r>
      <rPr>
        <b/>
        <sz val="11"/>
        <color rgb="FF000000"/>
        <rFont val="Calibri"/>
        <family val="2"/>
      </rPr>
      <t xml:space="preserve">  b)  </t>
    </r>
    <r>
      <rPr>
        <sz val="12"/>
        <color theme="1"/>
        <rFont val="Calibri"/>
        <family val="2"/>
        <scheme val="minor"/>
      </rPr>
      <t xml:space="preserve">Frying  oils used on-site are discarded before the level of total polar materials (TPM) becomes greater than 24% during operation.
</t>
    </r>
  </si>
  <si>
    <r>
      <rPr>
        <b/>
        <i/>
        <sz val="10"/>
        <color rgb="FF000000"/>
        <rFont val="Calibri"/>
        <family val="2"/>
      </rPr>
      <t xml:space="preserve">For All Spaces
</t>
    </r>
    <r>
      <rPr>
        <b/>
        <sz val="10"/>
        <color rgb="FF000000"/>
        <rFont val="Calibri"/>
        <family val="2"/>
      </rPr>
      <t xml:space="preserve">Healthy food advertising
</t>
    </r>
    <r>
      <rPr>
        <sz val="12"/>
        <color theme="1"/>
        <rFont val="Calibri"/>
        <family val="2"/>
        <scheme val="minor"/>
      </rPr>
      <t xml:space="preserve">Advertisements for foods and beverages within the project boundary meet the  following requirements:
</t>
    </r>
    <r>
      <rPr>
        <b/>
        <sz val="11"/>
        <color rgb="FF000000"/>
        <rFont val="Calibri"/>
        <family val="2"/>
      </rPr>
      <t xml:space="preserve">  a)  </t>
    </r>
    <r>
      <rPr>
        <sz val="12"/>
        <color theme="1"/>
        <rFont val="Calibri"/>
        <family val="2"/>
        <scheme val="minor"/>
      </rPr>
      <t xml:space="preserve">Sugar-sweetened beverages are not marketed or promoted.
</t>
    </r>
    <r>
      <rPr>
        <b/>
        <sz val="11"/>
        <color rgb="FF000000"/>
        <rFont val="Calibri"/>
        <family val="2"/>
      </rPr>
      <t xml:space="preserve">  b)  </t>
    </r>
    <r>
      <rPr>
        <sz val="12"/>
        <color theme="1"/>
        <rFont val="Calibri"/>
        <family val="2"/>
        <scheme val="minor"/>
      </rPr>
      <t xml:space="preserve">Deep-fried food options are not marketed or promoted.
</t>
    </r>
    <r>
      <rPr>
        <b/>
        <i/>
        <sz val="10"/>
        <color rgb="FF000000"/>
        <rFont val="Calibri"/>
        <family val="2"/>
      </rPr>
      <t xml:space="preserve">For All Spaces
</t>
    </r>
    <r>
      <rPr>
        <b/>
        <sz val="10"/>
        <color rgb="FF000000"/>
        <rFont val="Calibri"/>
        <family val="2"/>
      </rPr>
      <t xml:space="preserve">Nutritional messaging
</t>
    </r>
    <r>
      <rPr>
        <sz val="12"/>
        <color theme="1"/>
        <rFont val="Calibri"/>
        <family val="2"/>
        <scheme val="minor"/>
      </rPr>
      <t xml:space="preserve">Designated eating areas or common areas  contain at least three different instances of messaging per project that  communicate at least one of the following:
</t>
    </r>
    <r>
      <rPr>
        <b/>
        <sz val="11"/>
        <color rgb="FF000000"/>
        <rFont val="Calibri"/>
        <family val="2"/>
      </rPr>
      <t xml:space="preserve">  a)  </t>
    </r>
    <r>
      <rPr>
        <sz val="12"/>
        <color theme="1"/>
        <rFont val="Calibri"/>
        <family val="2"/>
        <scheme val="minor"/>
      </rPr>
      <t xml:space="preserve">Encouragement of the consumption of whole, natural foods.
</t>
    </r>
    <r>
      <rPr>
        <b/>
        <sz val="11"/>
        <color rgb="FF000000"/>
        <rFont val="Calibri"/>
        <family val="2"/>
      </rPr>
      <t xml:space="preserve">  b)  </t>
    </r>
    <r>
      <rPr>
        <sz val="12"/>
        <color theme="1"/>
        <rFont val="Calibri"/>
        <family val="2"/>
        <scheme val="minor"/>
      </rPr>
      <t xml:space="preserve">Encouragement of the consumption of drinking water.
</t>
    </r>
  </si>
  <si>
    <r>
      <rPr>
        <b/>
        <i/>
        <sz val="10"/>
        <color rgb="FF000000"/>
        <rFont val="Calibri"/>
        <family val="2"/>
      </rPr>
      <t xml:space="preserve">For All Spaces
</t>
    </r>
    <r>
      <rPr>
        <sz val="12"/>
        <color theme="1"/>
        <rFont val="Calibri"/>
        <family val="2"/>
        <scheme val="minor"/>
      </rPr>
      <t xml:space="preserve">The following requirements are met if foods are sold or provided on a daily basis within the project boundary:
</t>
    </r>
    <r>
      <rPr>
        <b/>
        <sz val="11"/>
        <color rgb="FF000000"/>
        <rFont val="Calibri"/>
        <family val="2"/>
      </rPr>
      <t xml:space="preserve">  a)  </t>
    </r>
    <r>
      <rPr>
        <sz val="12"/>
        <color theme="1"/>
        <rFont val="Calibri"/>
        <family val="2"/>
        <scheme val="minor"/>
      </rPr>
      <t xml:space="preserve">A description of the nutritional criteria used  to identify healthy menu items is submitted through WELL Online. Nutritional criteria  should be based on dietary, scientific or medical evidence or guidelines.
</t>
    </r>
    <r>
      <rPr>
        <b/>
        <sz val="11"/>
        <color rgb="FF000000"/>
        <rFont val="Calibri"/>
        <family val="2"/>
      </rPr>
      <t xml:space="preserve">  b)  </t>
    </r>
    <r>
      <rPr>
        <sz val="12"/>
        <color theme="1"/>
        <rFont val="Calibri"/>
        <family val="2"/>
        <scheme val="minor"/>
      </rPr>
      <t xml:space="preserve">On menus and menu boards, healthy menu items are presented according to at least three of the following promotion strategies:  
      •  Included as the default options throughout the menu (e.g., a salad is the default side instead of fries or chips).  
      •  Listed using appealing descriptions.  
      •  Visually highlighted through icons, different colors or bolding.  
      •  Listed first in each menu section.  
      •  Listed in prominent areas of the menu (e.g., the top, bottom, corners).
</t>
    </r>
  </si>
  <si>
    <r>
      <rPr>
        <b/>
        <i/>
        <sz val="10"/>
        <color rgb="FF000000"/>
        <rFont val="Calibri"/>
        <family val="2"/>
      </rPr>
      <t xml:space="preserve">For All Spaces
</t>
    </r>
    <r>
      <rPr>
        <sz val="12"/>
        <color theme="1"/>
        <rFont val="Calibri"/>
        <family val="2"/>
        <scheme val="minor"/>
      </rPr>
      <t xml:space="preserve">One of the following requirements is met:
</t>
    </r>
    <r>
      <rPr>
        <b/>
        <sz val="11"/>
        <color rgb="FF000000"/>
        <rFont val="Calibri"/>
        <family val="2"/>
      </rPr>
      <t xml:space="preserve">  a)  </t>
    </r>
    <r>
      <rPr>
        <sz val="12"/>
        <color theme="1"/>
        <rFont val="Calibri"/>
        <family val="2"/>
        <scheme val="minor"/>
      </rPr>
      <t xml:space="preserve">Projects phase out (over a maximum of three years) the use, sale and  provision of foods and beverages containing artificial ingredients listed in the table below. Additionally, all foods  and beverages sold or provided within the project boundary are clearly labeled  on packaging, nearby menus or signage to indicate whether they contain  artificial ingredients listed in the table below.
</t>
    </r>
    <r>
      <rPr>
        <b/>
        <sz val="11"/>
        <color rgb="FF000000"/>
        <rFont val="Calibri"/>
        <family val="2"/>
      </rPr>
      <t xml:space="preserve">  b)  </t>
    </r>
    <r>
      <rPr>
        <sz val="12"/>
        <color theme="1"/>
        <rFont val="Calibri"/>
        <family val="2"/>
        <scheme val="minor"/>
      </rPr>
      <t xml:space="preserve">All foods and beverages sold or provided on a daily basis within the project boundary do not contain artificial ingredients listed in the table below: 
 	Colorings 	Blue 1 (E133), Blue 2 (E132), Green 3, Orange B, Citrus Red 2, Red 3 (E127), Red 40 (E129), Yellow 5 (E102), Yellow 6 (E110), carmine, cochineal extract, caramel coloring 
 	Sweeteners 	acesulfame-potassium (acesulfame-k), aspartame, saccharin, sucralose, cyclamate 
 	Preservatives  	sodium nitrate, sodium nitrite, potassium bromate, potassium iodate, propyl gallate, BHA (butylated hydroxyanisole), BHT (butylated hydroxytoluene), BVO (brominated vegetable oil)
</t>
    </r>
  </si>
  <si>
    <r>
      <rPr>
        <b/>
        <i/>
        <sz val="10"/>
        <color rgb="FF000000"/>
        <rFont val="Calibri"/>
        <family val="2"/>
      </rPr>
      <t xml:space="preserve">For All Spaces
</t>
    </r>
    <r>
      <rPr>
        <b/>
        <sz val="10"/>
        <color rgb="FF000000"/>
        <rFont val="Calibri"/>
        <family val="2"/>
      </rPr>
      <t xml:space="preserve">Employee dining areas
</t>
    </r>
    <r>
      <rPr>
        <sz val="12"/>
        <color theme="1"/>
        <rFont val="Calibri"/>
        <family val="2"/>
        <scheme val="minor"/>
      </rPr>
      <t xml:space="preserve">Where food is sold or provided on a daily basis within the project boundary, the  following requirements are met (as applicable):
</t>
    </r>
    <r>
      <rPr>
        <b/>
        <sz val="11"/>
        <color rgb="FF000000"/>
        <rFont val="Calibri"/>
        <family val="2"/>
      </rPr>
      <t xml:space="preserve">  a)  </t>
    </r>
    <r>
      <rPr>
        <sz val="12"/>
        <color theme="1"/>
        <rFont val="Calibri"/>
        <family val="2"/>
        <scheme val="minor"/>
      </rPr>
      <t xml:space="preserve">Where meals are sold or provided for employees  or visitors, at least one of the following is available for at least half of  all offerings:   
      •  Individual items offered in reduced-size or  half-size portions (e.g., half-sandwich) and at a lower cost compared to the  larger, regular version.  
      •  A version of the main course offered in a  reduced-size or half-size portion and at a lower cost compared to the larger,  regular version.
</t>
    </r>
    <r>
      <rPr>
        <b/>
        <sz val="11"/>
        <color rgb="FF000000"/>
        <rFont val="Calibri"/>
        <family val="2"/>
      </rPr>
      <t xml:space="preserve">  b)  </t>
    </r>
    <r>
      <rPr>
        <sz val="12"/>
        <color theme="1"/>
        <rFont val="Calibri"/>
        <family val="2"/>
        <scheme val="minor"/>
      </rPr>
      <t xml:space="preserve">Where meals sold or provided for employees  or visitors are self-serve (e.g., buffet) and require the use of a serving plate, bowl or cup,  each of the following is met (as applicable):   
      •  Circular plates: the diameter of a plate is no  larger than 25 cm [10 in].  
      •  Non-circular plates: the total surface area of a  plate does not exceed 507 cm² [79 in²].  
      •  Bowls (except at salad stations) are no larger than 473 mL [16 oz].  
      •  Cups (except for water) are no larger than 473 mL [16 oz].
</t>
    </r>
    <r>
      <rPr>
        <b/>
        <i/>
        <sz val="10"/>
        <color rgb="FF000000"/>
        <rFont val="Calibri"/>
        <family val="2"/>
      </rPr>
      <t xml:space="preserve">For All Spaces
</t>
    </r>
    <r>
      <rPr>
        <b/>
        <sz val="10"/>
        <color rgb="FF000000"/>
        <rFont val="Calibri"/>
        <family val="2"/>
      </rPr>
      <t xml:space="preserve">Student dining areas
</t>
    </r>
    <r>
      <rPr>
        <sz val="12"/>
        <color theme="1"/>
        <rFont val="Calibri"/>
        <family val="2"/>
        <scheme val="minor"/>
      </rPr>
      <t xml:space="preserve">Where meals sold  or provided for primary or secondary school students are self-serve (e.g., buffet) and require the use of a serving plate, bowl or cup, each of the following is met (as  applicable):
</t>
    </r>
    <r>
      <rPr>
        <b/>
        <sz val="11"/>
        <color rgb="FF000000"/>
        <rFont val="Calibri"/>
        <family val="2"/>
      </rPr>
      <t xml:space="preserve">  a)  </t>
    </r>
    <r>
      <rPr>
        <sz val="12"/>
        <color theme="1"/>
        <rFont val="Calibri"/>
        <family val="2"/>
        <scheme val="minor"/>
      </rPr>
      <t xml:space="preserve">Circular plates: the diameter of a plate  is no larger than 20 cm [8 in] for primary and 25 cm [10 in] for secondary  school students.
</t>
    </r>
    <r>
      <rPr>
        <b/>
        <sz val="11"/>
        <color rgb="FF000000"/>
        <rFont val="Calibri"/>
        <family val="2"/>
      </rPr>
      <t xml:space="preserve">  b)  </t>
    </r>
    <r>
      <rPr>
        <sz val="12"/>
        <color theme="1"/>
        <rFont val="Calibri"/>
        <family val="2"/>
        <scheme val="minor"/>
      </rPr>
      <t xml:space="preserve">Non-circular plates: the total surface  area of a plate does not exceed 314 cm² [49 in²] for primary and 507 cm² [79  in²] for secondary school students.
</t>
    </r>
    <r>
      <rPr>
        <b/>
        <sz val="11"/>
        <color rgb="FF000000"/>
        <rFont val="Calibri"/>
        <family val="2"/>
      </rPr>
      <t xml:space="preserve">  c)  </t>
    </r>
    <r>
      <rPr>
        <sz val="12"/>
        <color theme="1"/>
        <rFont val="Calibri"/>
        <family val="2"/>
        <scheme val="minor"/>
      </rPr>
      <t xml:space="preserve">Bowls (except at salad stations) are no  larger than 240 mL [8 oz] for primary and 355 mL [12 oz] for secondary school  students.
</t>
    </r>
    <r>
      <rPr>
        <b/>
        <sz val="11"/>
        <color rgb="FF000000"/>
        <rFont val="Calibri"/>
        <family val="2"/>
      </rPr>
      <t xml:space="preserve">  d)  </t>
    </r>
    <r>
      <rPr>
        <sz val="12"/>
        <color theme="1"/>
        <rFont val="Calibri"/>
        <family val="2"/>
        <scheme val="minor"/>
      </rPr>
      <t xml:space="preserve">Cups (except for water) are no larger than  240 mL [8 oz] for primary and 355 mL [12 oz] for secondary school students.
</t>
    </r>
  </si>
  <si>
    <r>
      <rPr>
        <b/>
        <i/>
        <sz val="10"/>
        <color rgb="FF000000"/>
        <rFont val="Calibri"/>
        <family val="2"/>
      </rPr>
      <t xml:space="preserve">For All Spaces
</t>
    </r>
    <r>
      <rPr>
        <sz val="12"/>
        <color theme="1"/>
        <rFont val="Calibri"/>
        <family val="2"/>
        <scheme val="minor"/>
      </rPr>
      <t xml:space="preserve">At least one of  the following is offered in-person or virtually at no cost:
</t>
    </r>
    <r>
      <rPr>
        <b/>
        <sz val="11"/>
        <color rgb="FF000000"/>
        <rFont val="Calibri"/>
        <family val="2"/>
      </rPr>
      <t xml:space="preserve">  a)  </t>
    </r>
    <r>
      <rPr>
        <sz val="12"/>
        <color theme="1"/>
        <rFont val="Calibri"/>
        <family val="2"/>
        <scheme val="minor"/>
      </rPr>
      <t xml:space="preserve">Cooking demonstrations on a quarterly basis, at minimum.
</t>
    </r>
    <r>
      <rPr>
        <b/>
        <sz val="11"/>
        <color rgb="FF000000"/>
        <rFont val="Calibri"/>
        <family val="2"/>
      </rPr>
      <t xml:space="preserve">  b)  </t>
    </r>
    <r>
      <rPr>
        <sz val="12"/>
        <color theme="1"/>
        <rFont val="Calibri"/>
        <family val="2"/>
        <scheme val="minor"/>
      </rPr>
      <t xml:space="preserve">Nutrition or dietary education workshops on a quarterly basis, at minimum.
</t>
    </r>
    <r>
      <rPr>
        <b/>
        <sz val="11"/>
        <color rgb="FF000000"/>
        <rFont val="Calibri"/>
        <family val="2"/>
      </rPr>
      <t xml:space="preserve">  c)  </t>
    </r>
    <r>
      <rPr>
        <sz val="12"/>
        <color theme="1"/>
        <rFont val="Calibri"/>
        <family val="2"/>
        <scheme val="minor"/>
      </rPr>
      <t xml:space="preserve">Individual nutrition consultations by registered dietitians or certified nutrition professionals on a quarterly basis, at minimum.
</t>
    </r>
    <r>
      <rPr>
        <b/>
        <sz val="11"/>
        <color rgb="FF000000"/>
        <rFont val="Calibri"/>
        <family val="2"/>
      </rPr>
      <t xml:space="preserve">  d)  </t>
    </r>
    <r>
      <rPr>
        <sz val="12"/>
        <color theme="1"/>
        <rFont val="Calibri"/>
        <family val="2"/>
        <scheme val="minor"/>
      </rPr>
      <t xml:space="preserve">Educational materials including cookbooks, magazines or other literature that promotes healthy eating and nutrition, with at least three different resources available.
</t>
    </r>
  </si>
  <si>
    <r>
      <rPr>
        <b/>
        <i/>
        <sz val="10"/>
        <color rgb="FF000000"/>
        <rFont val="Calibri"/>
        <family val="2"/>
      </rPr>
      <t xml:space="preserve">For All Spaces
</t>
    </r>
    <r>
      <rPr>
        <sz val="12"/>
        <color theme="1"/>
        <rFont val="Calibri"/>
        <family val="2"/>
        <scheme val="minor"/>
      </rPr>
      <t xml:space="preserve">The project has a  designated eating space for regular occupants that meets the  following requirements:
</t>
    </r>
    <r>
      <rPr>
        <b/>
        <sz val="11"/>
        <color rgb="FF000000"/>
        <rFont val="Calibri"/>
        <family val="2"/>
      </rPr>
      <t xml:space="preserve">  a)  </t>
    </r>
    <r>
      <rPr>
        <sz val="12"/>
        <color theme="1"/>
        <rFont val="Calibri"/>
        <family val="2"/>
        <scheme val="minor"/>
      </rPr>
      <t xml:space="preserve">Contains tables and chairs to accommodate at least 25% of regular occupants at peak occupancy. If multiple designated eating spaces are present, the combined seating space must accommodate at least 25% of regular occupants at peak occupancy.
</t>
    </r>
    <r>
      <rPr>
        <b/>
        <sz val="11"/>
        <color rgb="FF000000"/>
        <rFont val="Calibri"/>
        <family val="2"/>
      </rPr>
      <t xml:space="preserve">  b)  </t>
    </r>
    <r>
      <rPr>
        <sz val="12"/>
        <color theme="1"/>
        <rFont val="Calibri"/>
        <family val="2"/>
        <scheme val="minor"/>
      </rPr>
      <t xml:space="preserve">Provides protection from environmental elements (e.g., direct sunlight, rain, wind) or is in a climate-controlled space.
</t>
    </r>
  </si>
  <si>
    <r>
      <rPr>
        <b/>
        <i/>
        <sz val="10"/>
        <color rgb="FF000000"/>
        <rFont val="Calibri"/>
        <family val="2"/>
      </rPr>
      <t xml:space="preserve">For All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Eligible employees and students (as applicable) have a daily meal or lunch period of at  least 30 minutes and the opportunity to eat away from their workstation.
</t>
    </r>
  </si>
  <si>
    <r>
      <rPr>
        <b/>
        <i/>
        <sz val="10"/>
        <color rgb="FF000000"/>
        <rFont val="Calibri"/>
        <family val="2"/>
      </rPr>
      <t xml:space="preserve">For All Spaces except Commercial Kitchen Spaces
</t>
    </r>
    <r>
      <rPr>
        <sz val="12"/>
        <color theme="1"/>
        <rFont val="Calibri"/>
        <family val="2"/>
        <scheme val="minor"/>
      </rPr>
      <t xml:space="preserve">Meals, including catered meals, include at least one main course option  for each of the following criteria upon request:
</t>
    </r>
    <r>
      <rPr>
        <b/>
        <sz val="11"/>
        <color rgb="FF000000"/>
        <rFont val="Calibri"/>
        <family val="2"/>
      </rPr>
      <t xml:space="preserve">  a)  </t>
    </r>
    <r>
      <rPr>
        <sz val="12"/>
        <color theme="1"/>
        <rFont val="Calibri"/>
        <family val="2"/>
        <scheme val="minor"/>
      </rPr>
      <t xml:space="preserve">Peanut-free.
</t>
    </r>
    <r>
      <rPr>
        <b/>
        <sz val="11"/>
        <color rgb="FF000000"/>
        <rFont val="Calibri"/>
        <family val="2"/>
      </rPr>
      <t xml:space="preserve">  b)  </t>
    </r>
    <r>
      <rPr>
        <sz val="12"/>
        <color theme="1"/>
        <rFont val="Calibri"/>
        <family val="2"/>
        <scheme val="minor"/>
      </rPr>
      <t xml:space="preserve">Gluten-free.
</t>
    </r>
    <r>
      <rPr>
        <b/>
        <sz val="11"/>
        <color rgb="FF000000"/>
        <rFont val="Calibri"/>
        <family val="2"/>
      </rPr>
      <t xml:space="preserve">  c)  </t>
    </r>
    <r>
      <rPr>
        <sz val="12"/>
        <color theme="1"/>
        <rFont val="Calibri"/>
        <family val="2"/>
        <scheme val="minor"/>
      </rPr>
      <t xml:space="preserve">Lactose-free.
</t>
    </r>
    <r>
      <rPr>
        <b/>
        <sz val="11"/>
        <color rgb="FF000000"/>
        <rFont val="Calibri"/>
        <family val="2"/>
      </rPr>
      <t xml:space="preserve">  d)  </t>
    </r>
    <r>
      <rPr>
        <sz val="12"/>
        <color theme="1"/>
        <rFont val="Calibri"/>
        <family val="2"/>
        <scheme val="minor"/>
      </rPr>
      <t xml:space="preserve">Egg-free.
</t>
    </r>
    <r>
      <rPr>
        <b/>
        <sz val="11"/>
        <color rgb="FF000000"/>
        <rFont val="Calibri"/>
        <family val="2"/>
      </rPr>
      <t xml:space="preserve">  e)  </t>
    </r>
    <r>
      <rPr>
        <sz val="12"/>
        <color theme="1"/>
        <rFont val="Calibri"/>
        <family val="2"/>
        <scheme val="minor"/>
      </rPr>
      <t xml:space="preserve">Containing no animal, seafood or dairy products.
</t>
    </r>
    <r>
      <rPr>
        <b/>
        <sz val="11"/>
        <color rgb="FF000000"/>
        <rFont val="Calibri"/>
        <family val="2"/>
      </rPr>
      <t xml:space="preserve">  f)  </t>
    </r>
    <r>
      <rPr>
        <sz val="12"/>
        <color theme="1"/>
        <rFont val="Calibri"/>
        <family val="2"/>
        <scheme val="minor"/>
      </rPr>
      <t xml:space="preserve">Containing no animal or seafood products, except for eggs and dairy.
</t>
    </r>
    <r>
      <rPr>
        <b/>
        <i/>
        <sz val="10"/>
        <color rgb="FF000000"/>
        <rFont val="Calibri"/>
        <family val="2"/>
      </rPr>
      <t xml:space="preserve">For Commercial Kitchen Spaces
</t>
    </r>
    <r>
      <rPr>
        <sz val="12"/>
        <color theme="1"/>
        <rFont val="Calibri"/>
        <family val="2"/>
        <scheme val="minor"/>
      </rPr>
      <t xml:space="preserve">A protocol is in place to confirm that the following  requirements are met to prevent cross-contact  during the preparation of meals:
</t>
    </r>
    <r>
      <rPr>
        <b/>
        <sz val="11"/>
        <color rgb="FF000000"/>
        <rFont val="Calibri"/>
        <family val="2"/>
      </rPr>
      <t xml:space="preserve">  a)  </t>
    </r>
    <r>
      <rPr>
        <sz val="12"/>
        <color theme="1"/>
        <rFont val="Calibri"/>
        <family val="2"/>
        <scheme val="minor"/>
      </rPr>
      <t xml:space="preserve">Hands are washed and gloves changed between  preparing different menu items.
</t>
    </r>
    <r>
      <rPr>
        <b/>
        <sz val="11"/>
        <color rgb="FF000000"/>
        <rFont val="Calibri"/>
        <family val="2"/>
      </rPr>
      <t xml:space="preserve">  b)  </t>
    </r>
    <r>
      <rPr>
        <sz val="12"/>
        <color theme="1"/>
        <rFont val="Calibri"/>
        <family val="2"/>
        <scheme val="minor"/>
      </rPr>
      <t xml:space="preserve">All surfaces are cleaned (with warm water and  soap) or sanitized between preparing different menu items.
</t>
    </r>
    <r>
      <rPr>
        <b/>
        <sz val="11"/>
        <color rgb="FF000000"/>
        <rFont val="Calibri"/>
        <family val="2"/>
      </rPr>
      <t xml:space="preserve">  c)  </t>
    </r>
    <r>
      <rPr>
        <sz val="12"/>
        <color theme="1"/>
        <rFont val="Calibri"/>
        <family val="2"/>
        <scheme val="minor"/>
      </rPr>
      <t xml:space="preserve">Clean kitchen tools and appliances (washed with warm water and soap)  are used for food preparation.
</t>
    </r>
    <r>
      <rPr>
        <b/>
        <sz val="11"/>
        <color rgb="FF000000"/>
        <rFont val="Calibri"/>
        <family val="2"/>
      </rPr>
      <t xml:space="preserve">  d)  </t>
    </r>
    <r>
      <rPr>
        <sz val="12"/>
        <color theme="1"/>
        <rFont val="Calibri"/>
        <family val="2"/>
        <scheme val="minor"/>
      </rPr>
      <t xml:space="preserve">Meals are prepared on top of barriers (e.g., cutting boards, foil, parchment paper).
</t>
    </r>
  </si>
  <si>
    <r>
      <rPr>
        <b/>
        <i/>
        <sz val="10"/>
        <color rgb="FF000000"/>
        <rFont val="Calibri"/>
        <family val="2"/>
      </rPr>
      <t xml:space="preserve">For All Spaces
</t>
    </r>
    <r>
      <rPr>
        <sz val="12"/>
        <color theme="1"/>
        <rFont val="Calibri"/>
        <family val="2"/>
        <scheme val="minor"/>
      </rPr>
      <t xml:space="preserve">All foods and beverages provided by catering  within the project boundary meet the following requirements:
</t>
    </r>
    <r>
      <rPr>
        <b/>
        <sz val="11"/>
        <color rgb="FF000000"/>
        <rFont val="Calibri"/>
        <family val="2"/>
      </rPr>
      <t xml:space="preserve">  a)  </t>
    </r>
    <r>
      <rPr>
        <sz val="12"/>
        <color theme="1"/>
        <rFont val="Calibri"/>
        <family val="2"/>
        <scheme val="minor"/>
      </rPr>
      <t xml:space="preserve">A list of primary ingredients is clearly displayed (per meal or item) at point-of-decision on packaging, menus or signage.
</t>
    </r>
    <r>
      <rPr>
        <b/>
        <sz val="11"/>
        <color rgb="FF000000"/>
        <rFont val="Calibri"/>
        <family val="2"/>
      </rPr>
      <t xml:space="preserve">  b)  </t>
    </r>
    <r>
      <rPr>
        <sz val="12"/>
        <color theme="1"/>
        <rFont val="Calibri"/>
        <family val="2"/>
        <scheme val="minor"/>
      </rPr>
      <t xml:space="preserve">Common food allergens are clearly labeled at point-of-decision on packaging,  menus or signage.
</t>
    </r>
  </si>
  <si>
    <r>
      <rPr>
        <b/>
        <i/>
        <sz val="10"/>
        <color rgb="FF000000"/>
        <rFont val="Calibri"/>
        <family val="2"/>
      </rPr>
      <t xml:space="preserve">For All Spaces except Dwelling Units
</t>
    </r>
    <r>
      <rPr>
        <b/>
        <sz val="10"/>
        <color rgb="FF000000"/>
        <rFont val="Calibri"/>
        <family val="2"/>
      </rPr>
      <t xml:space="preserve">Employee dining areas
</t>
    </r>
    <r>
      <rPr>
        <sz val="12"/>
        <color theme="1"/>
        <rFont val="Calibri"/>
        <family val="2"/>
        <scheme val="minor"/>
      </rPr>
      <t xml:space="preserve">At least one dining space contains the following supportive  amenities that meet employee demand:
</t>
    </r>
    <r>
      <rPr>
        <b/>
        <sz val="11"/>
        <color rgb="FF000000"/>
        <rFont val="Calibri"/>
        <family val="2"/>
      </rPr>
      <t xml:space="preserve">  a)  </t>
    </r>
    <r>
      <rPr>
        <sz val="12"/>
        <color theme="1"/>
        <rFont val="Calibri"/>
        <family val="2"/>
        <scheme val="minor"/>
      </rPr>
      <t xml:space="preserve">Cold storage.
</t>
    </r>
    <r>
      <rPr>
        <b/>
        <sz val="11"/>
        <color rgb="FF000000"/>
        <rFont val="Calibri"/>
        <family val="2"/>
      </rPr>
      <t xml:space="preserve">  b)  </t>
    </r>
    <r>
      <rPr>
        <sz val="12"/>
        <color theme="1"/>
        <rFont val="Calibri"/>
        <family val="2"/>
        <scheme val="minor"/>
      </rPr>
      <t xml:space="preserve">Countertop surface.
</t>
    </r>
    <r>
      <rPr>
        <b/>
        <sz val="11"/>
        <color rgb="FF000000"/>
        <rFont val="Calibri"/>
        <family val="2"/>
      </rPr>
      <t xml:space="preserve">  c)  </t>
    </r>
    <r>
      <rPr>
        <sz val="12"/>
        <color theme="1"/>
        <rFont val="Calibri"/>
        <family val="2"/>
        <scheme val="minor"/>
      </rPr>
      <t xml:space="preserve">Sink and amenities for dish and hand washing.
</t>
    </r>
    <r>
      <rPr>
        <b/>
        <sz val="11"/>
        <color rgb="FF000000"/>
        <rFont val="Calibri"/>
        <family val="2"/>
      </rPr>
      <t xml:space="preserve">  d)  </t>
    </r>
    <r>
      <rPr>
        <sz val="12"/>
        <color theme="1"/>
        <rFont val="Calibri"/>
        <family val="2"/>
        <scheme val="minor"/>
      </rPr>
      <t xml:space="preserve">Device for reheating food (e.g., microwave, toaster oven).
</t>
    </r>
    <r>
      <rPr>
        <b/>
        <sz val="11"/>
        <color rgb="FF000000"/>
        <rFont val="Calibri"/>
        <family val="2"/>
      </rPr>
      <t xml:space="preserve">  e)  </t>
    </r>
    <r>
      <rPr>
        <sz val="12"/>
        <color theme="1"/>
        <rFont val="Calibri"/>
        <family val="2"/>
        <scheme val="minor"/>
      </rPr>
      <t xml:space="preserve">Dedicated cabinets or storage units available for employee use.
</t>
    </r>
    <r>
      <rPr>
        <b/>
        <sz val="11"/>
        <color rgb="FF000000"/>
        <rFont val="Calibri"/>
        <family val="2"/>
      </rPr>
      <t xml:space="preserve">  f)  </t>
    </r>
    <r>
      <rPr>
        <sz val="12"/>
        <color theme="1"/>
        <rFont val="Calibri"/>
        <family val="2"/>
        <scheme val="minor"/>
      </rPr>
      <t xml:space="preserve">Reusable eating  utensils, including spoons, forks, knives and microwave-safe plates and cups.
</t>
    </r>
    <r>
      <rPr>
        <b/>
        <i/>
        <sz val="10"/>
        <color rgb="FF000000"/>
        <rFont val="Calibri"/>
        <family val="2"/>
      </rPr>
      <t xml:space="preserve">For All Spaces except Dwelling Units
</t>
    </r>
    <r>
      <rPr>
        <b/>
        <sz val="10"/>
        <color rgb="FF000000"/>
        <rFont val="Calibri"/>
        <family val="2"/>
      </rPr>
      <t xml:space="preserve">Student dining areas
</t>
    </r>
    <r>
      <rPr>
        <sz val="12"/>
        <color theme="1"/>
        <rFont val="Calibri"/>
        <family val="2"/>
        <scheme val="minor"/>
      </rPr>
      <t xml:space="preserve">At least one dining space for primary and secondary school students meets the following requirements:
</t>
    </r>
    <r>
      <rPr>
        <b/>
        <sz val="11"/>
        <color rgb="FF000000"/>
        <rFont val="Calibri"/>
        <family val="2"/>
      </rPr>
      <t xml:space="preserve">  a)  </t>
    </r>
    <r>
      <rPr>
        <sz val="12"/>
        <color theme="1"/>
        <rFont val="Calibri"/>
        <family val="2"/>
        <scheme val="minor"/>
      </rPr>
      <t xml:space="preserve">Provides students with access to a device for reheating food (e.g., microwave, toaster oven).
</t>
    </r>
    <r>
      <rPr>
        <b/>
        <sz val="11"/>
        <color rgb="FF000000"/>
        <rFont val="Calibri"/>
        <family val="2"/>
      </rPr>
      <t xml:space="preserve">  b)  </t>
    </r>
    <r>
      <rPr>
        <sz val="12"/>
        <color theme="1"/>
        <rFont val="Calibri"/>
        <family val="2"/>
        <scheme val="minor"/>
      </rPr>
      <t xml:space="preserve">Provides reusable eating utensils, including spoons, forks and microwave-safe plates and cups.
</t>
    </r>
    <r>
      <rPr>
        <b/>
        <sz val="11"/>
        <color rgb="FF000000"/>
        <rFont val="Calibri"/>
        <family val="2"/>
      </rPr>
      <t xml:space="preserve">  c)  </t>
    </r>
    <r>
      <rPr>
        <sz val="12"/>
        <color theme="1"/>
        <rFont val="Calibri"/>
        <family val="2"/>
        <scheme val="minor"/>
      </rPr>
      <t xml:space="preserve">Provides students with access to cabinets or storage units for food storage.
</t>
    </r>
    <r>
      <rPr>
        <b/>
        <i/>
        <sz val="10"/>
        <color rgb="FF000000"/>
        <rFont val="Calibri"/>
        <family val="2"/>
      </rPr>
      <t xml:space="preserve">For Dwelling Units
</t>
    </r>
    <r>
      <rPr>
        <sz val="12"/>
        <color theme="1"/>
        <rFont val="Calibri"/>
        <family val="2"/>
        <scheme val="minor"/>
      </rPr>
      <t xml:space="preserve">Dining spaces in dwelling units provide the following  supportive amenities:
</t>
    </r>
    <r>
      <rPr>
        <b/>
        <sz val="11"/>
        <color rgb="FF000000"/>
        <rFont val="Calibri"/>
        <family val="2"/>
      </rPr>
      <t xml:space="preserve">  a)  </t>
    </r>
    <r>
      <rPr>
        <sz val="12"/>
        <color theme="1"/>
        <rFont val="Calibri"/>
        <family val="2"/>
        <scheme val="minor"/>
      </rPr>
      <t xml:space="preserve">Countertop surface.
</t>
    </r>
    <r>
      <rPr>
        <b/>
        <sz val="11"/>
        <color rgb="FF000000"/>
        <rFont val="Calibri"/>
        <family val="2"/>
      </rPr>
      <t xml:space="preserve">  b)  </t>
    </r>
    <r>
      <rPr>
        <sz val="12"/>
        <color theme="1"/>
        <rFont val="Calibri"/>
        <family val="2"/>
        <scheme val="minor"/>
      </rPr>
      <t xml:space="preserve">Sink.
</t>
    </r>
    <r>
      <rPr>
        <b/>
        <sz val="11"/>
        <color rgb="FF000000"/>
        <rFont val="Calibri"/>
        <family val="2"/>
      </rPr>
      <t xml:space="preserve">  c)  </t>
    </r>
    <r>
      <rPr>
        <sz val="12"/>
        <color theme="1"/>
        <rFont val="Calibri"/>
        <family val="2"/>
        <scheme val="minor"/>
      </rPr>
      <t xml:space="preserve">Refrigerator.
</t>
    </r>
    <r>
      <rPr>
        <b/>
        <sz val="11"/>
        <color rgb="FF000000"/>
        <rFont val="Calibri"/>
        <family val="2"/>
      </rPr>
      <t xml:space="preserve">  d)  </t>
    </r>
    <r>
      <rPr>
        <sz val="12"/>
        <color theme="1"/>
        <rFont val="Calibri"/>
        <family val="2"/>
        <scheme val="minor"/>
      </rPr>
      <t xml:space="preserve">Cabinets.
</t>
    </r>
    <r>
      <rPr>
        <b/>
        <sz val="11"/>
        <color rgb="FF000000"/>
        <rFont val="Calibri"/>
        <family val="2"/>
      </rPr>
      <t xml:space="preserve">  e)  </t>
    </r>
    <r>
      <rPr>
        <sz val="12"/>
        <color theme="1"/>
        <rFont val="Calibri"/>
        <family val="2"/>
        <scheme val="minor"/>
      </rPr>
      <t xml:space="preserve">Stove with hood.
</t>
    </r>
  </si>
  <si>
    <r>
      <rPr>
        <b/>
        <i/>
        <sz val="10"/>
        <color rgb="FF000000"/>
        <rFont val="Calibri"/>
        <family val="2"/>
      </rPr>
      <t xml:space="preserve">For All Spaces
</t>
    </r>
    <r>
      <rPr>
        <b/>
        <sz val="10"/>
        <color rgb="FF000000"/>
        <rFont val="Calibri"/>
        <family val="2"/>
      </rPr>
      <t xml:space="preserve">Sustainable sourcing
</t>
    </r>
    <r>
      <rPr>
        <sz val="12"/>
        <color theme="1"/>
        <rFont val="Calibri"/>
        <family val="2"/>
        <scheme val="minor"/>
      </rPr>
      <t xml:space="preserve">For foods and beverages sold or provided on a daily basis within the project boundary, the total product line meets the following criteria:
</t>
    </r>
    <r>
      <rPr>
        <b/>
        <sz val="11"/>
        <color rgb="FF000000"/>
        <rFont val="Calibri"/>
        <family val="2"/>
      </rPr>
      <t xml:space="preserve">  a)  </t>
    </r>
    <r>
      <rPr>
        <sz val="12"/>
        <color theme="1"/>
        <rFont val="Calibri"/>
        <family val="2"/>
        <scheme val="minor"/>
      </rPr>
      <t xml:space="preserve">At least 50% of the total produce line (fruits  and vegetables) is certified organic.
</t>
    </r>
    <r>
      <rPr>
        <b/>
        <sz val="11"/>
        <color rgb="FF000000"/>
        <rFont val="Calibri"/>
        <family val="2"/>
      </rPr>
      <t xml:space="preserve">  b)  </t>
    </r>
    <r>
      <rPr>
        <sz val="12"/>
        <color theme="1"/>
        <rFont val="Calibri"/>
        <family val="2"/>
        <scheme val="minor"/>
      </rPr>
      <t>At  least 25% of the total animal product line (meat, seafood, egg and dairy  products) is certified organic, Certified Humane</t>
    </r>
    <r>
      <rPr>
        <vertAlign val="superscript"/>
        <sz val="11"/>
        <color rgb="FF000000"/>
        <rFont val="Calibri"/>
        <family val="2"/>
      </rPr>
      <t>®</t>
    </r>
    <r>
      <rPr>
        <sz val="11"/>
        <color rgb="FF000000"/>
        <rFont val="Calibri"/>
        <family val="2"/>
      </rPr>
      <t>, or certified by a GSSI-recognized Seafood Certification Scheme.</t>
    </r>
    <r>
      <rPr>
        <sz val="11"/>
        <color rgb="FF000000"/>
        <rFont val="Calibri"/>
        <family val="2"/>
      </rPr>
      <t xml:space="preserve">
</t>
    </r>
    <r>
      <rPr>
        <b/>
        <i/>
        <sz val="10"/>
        <color rgb="FF000000"/>
        <rFont val="Calibri"/>
        <family val="2"/>
      </rPr>
      <t xml:space="preserve">For All Spaces
</t>
    </r>
    <r>
      <rPr>
        <b/>
        <sz val="10"/>
        <color rgb="FF000000"/>
        <rFont val="Calibri"/>
        <family val="2"/>
      </rPr>
      <t xml:space="preserve">Sustainable labeling
</t>
    </r>
    <r>
      <rPr>
        <sz val="12"/>
        <color theme="1"/>
        <rFont val="Calibri"/>
        <family val="2"/>
        <scheme val="minor"/>
      </rPr>
      <t xml:space="preserve">Sustainable and humane agriculture is promoted through the following (as applicable):
</t>
    </r>
    <r>
      <rPr>
        <b/>
        <sz val="11"/>
        <color rgb="FF000000"/>
        <rFont val="Calibri"/>
        <family val="2"/>
      </rPr>
      <t xml:space="preserve">  a)  </t>
    </r>
    <r>
      <rPr>
        <sz val="12"/>
        <color theme="1"/>
        <rFont val="Calibri"/>
        <family val="2"/>
        <scheme val="minor"/>
      </rPr>
      <t>Certified organic and Certified Humane</t>
    </r>
    <r>
      <rPr>
        <vertAlign val="superscript"/>
        <sz val="11"/>
        <color rgb="FF000000"/>
        <rFont val="Calibri"/>
        <family val="2"/>
      </rPr>
      <t>®</t>
    </r>
    <r>
      <rPr>
        <sz val="11"/>
        <color rgb="FF000000"/>
        <rFont val="Calibri"/>
        <family val="2"/>
      </rPr>
      <t xml:space="preserve"> products  are labeled at point-of-decision.</t>
    </r>
    <r>
      <rPr>
        <sz val="11"/>
        <color rgb="FF000000"/>
        <rFont val="Calibri"/>
        <family val="2"/>
      </rPr>
      <t xml:space="preserve">
</t>
    </r>
    <r>
      <rPr>
        <b/>
        <sz val="11"/>
        <color rgb="FF000000"/>
        <rFont val="Calibri"/>
        <family val="2"/>
      </rPr>
      <t xml:space="preserve">  b)  </t>
    </r>
    <r>
      <rPr>
        <sz val="12"/>
        <color theme="1"/>
        <rFont val="Calibri"/>
        <family val="2"/>
        <scheme val="minor"/>
      </rPr>
      <t xml:space="preserve">Local farms or sources are advertised at point-of-decision  for locally sourced foods.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</si>
  <si>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Gardening space(s) are managed and maintained for a minimum of three years.
</t>
    </r>
    <r>
      <rPr>
        <b/>
        <sz val="11"/>
        <color rgb="FF000000"/>
        <rFont val="Calibri"/>
        <family val="2"/>
      </rPr>
      <t xml:space="preserve">  b)  </t>
    </r>
    <r>
      <rPr>
        <sz val="12"/>
        <color theme="1"/>
        <rFont val="Calibri"/>
        <family val="2"/>
        <scheme val="minor"/>
      </rPr>
      <t xml:space="preserve">Training, programming or educational opportunities are made available to regular occupants (e.g., gardening workshops, plant harvesting guidelines) and offered quarterly, at minimum.
</t>
    </r>
    <r>
      <rPr>
        <b/>
        <sz val="11"/>
        <color rgb="FF000000"/>
        <rFont val="Calibri"/>
        <family val="2"/>
      </rPr>
      <t xml:space="preserve">  c)  </t>
    </r>
    <r>
      <rPr>
        <sz val="12"/>
        <color theme="1"/>
        <rFont val="Calibri"/>
        <family val="2"/>
        <scheme val="minor"/>
      </rPr>
      <t xml:space="preserve">Projects provide planting supplies, including planting medium, watering system, lighting (interior spaces only), plants and gardening tools.
</t>
    </r>
  </si>
  <si>
    <r>
      <rPr>
        <b/>
        <i/>
        <sz val="10"/>
        <color rgb="FF000000"/>
        <rFont val="Calibri"/>
        <family val="2"/>
      </rPr>
      <t xml:space="preserve">For All Spaces
</t>
    </r>
    <r>
      <rPr>
        <sz val="12"/>
        <color theme="1"/>
        <rFont val="Calibri"/>
        <family val="2"/>
        <scheme val="minor"/>
      </rPr>
      <t xml:space="preserve">At least one of the following requirements is met: 
</t>
    </r>
    <r>
      <rPr>
        <b/>
        <sz val="11"/>
        <color rgb="FF000000"/>
        <rFont val="Calibri"/>
        <family val="2"/>
      </rPr>
      <t xml:space="preserve">  a)  </t>
    </r>
    <r>
      <rPr>
        <sz val="12"/>
        <color theme="1"/>
        <rFont val="Calibri"/>
        <family val="2"/>
        <scheme val="minor"/>
      </rPr>
      <t xml:space="preserve">The project is located within 800 m [0.5 mi] walk distance of a supermarket or store with a fruits and vegetables section.
</t>
    </r>
    <r>
      <rPr>
        <b/>
        <sz val="11"/>
        <color rgb="FF000000"/>
        <rFont val="Calibri"/>
        <family val="2"/>
      </rPr>
      <t xml:space="preserve">  b)  </t>
    </r>
    <r>
      <rPr>
        <sz val="12"/>
        <color theme="1"/>
        <rFont val="Calibri"/>
        <family val="2"/>
        <scheme val="minor"/>
      </rPr>
      <t xml:space="preserve">The project is located within 800 m [0.5 mi] walk distance of a farmers' market that is open at least once a week and operates for at least four months of the year.
</t>
    </r>
    <r>
      <rPr>
        <b/>
        <sz val="11"/>
        <color rgb="FF000000"/>
        <rFont val="Calibri"/>
        <family val="2"/>
      </rPr>
      <t xml:space="preserve">  c)  </t>
    </r>
    <r>
      <rPr>
        <sz val="12"/>
        <color theme="1"/>
        <rFont val="Calibri"/>
        <family val="2"/>
        <scheme val="minor"/>
      </rPr>
      <t xml:space="preserve">The project serves as a distribution point for community-based agriculture programs and has the resource capacity to deliver fruits and vegetables to regular occupants at least twice a month for at least four months of the year.
</t>
    </r>
    <r>
      <rPr>
        <b/>
        <sz val="11"/>
        <color rgb="FF000000"/>
        <rFont val="Calibri"/>
        <family val="2"/>
      </rPr>
      <t xml:space="preserve">  d)  </t>
    </r>
    <r>
      <rPr>
        <sz val="12"/>
        <color theme="1"/>
        <rFont val="Calibri"/>
        <family val="2"/>
        <scheme val="minor"/>
      </rPr>
      <t xml:space="preserve">The project hosts on-site, weekly sale of fruits and vegetables within the project boundary (e.g., through food carts or mobile markets).
</t>
    </r>
  </si>
  <si>
    <r>
      <rPr>
        <b/>
        <i/>
        <sz val="10"/>
        <color rgb="FF000000"/>
        <rFont val="Calibri"/>
        <family val="2"/>
      </rPr>
      <t xml:space="preserve">For All Spaces
</t>
    </r>
    <r>
      <rPr>
        <sz val="12"/>
        <color theme="1"/>
        <rFont val="Calibri"/>
        <family val="2"/>
        <scheme val="minor"/>
      </rPr>
      <t xml:space="preserve">The following requirements are met if food is sold or provided on a daily basis by (or under contract with) the project owner, as applicable:
</t>
    </r>
    <r>
      <rPr>
        <b/>
        <sz val="11"/>
        <color rgb="FF000000"/>
        <rFont val="Calibri"/>
        <family val="2"/>
      </rPr>
      <t xml:space="preserve">  a)  </t>
    </r>
    <r>
      <rPr>
        <sz val="12"/>
        <color theme="1"/>
        <rFont val="Calibri"/>
        <family val="2"/>
        <scheme val="minor"/>
      </rPr>
      <t xml:space="preserve">At least one plant-based option is available at each food outlet.
</t>
    </r>
    <r>
      <rPr>
        <b/>
        <sz val="11"/>
        <color rgb="FF000000"/>
        <rFont val="Calibri"/>
        <family val="2"/>
      </rPr>
      <t xml:space="preserve">  b)  </t>
    </r>
    <r>
      <rPr>
        <sz val="12"/>
        <color theme="1"/>
        <rFont val="Calibri"/>
        <family val="2"/>
        <scheme val="minor"/>
      </rPr>
      <t>A single portion or serving of red meat, if sold or provided, is no more than 115 g [4 oz] cooked weight.</t>
    </r>
    <r>
      <rPr>
        <vertAlign val="superscript"/>
        <sz val="11"/>
        <color rgb="FF000000"/>
        <rFont val="Calibri"/>
        <family val="2"/>
      </rPr>
      <t xml:space="preserve">[53155] </t>
    </r>
    <r>
      <rPr>
        <sz val="11"/>
        <color rgb="FF000000"/>
        <rFont val="Calibri"/>
        <family val="2"/>
      </rPr>
      <t xml:space="preserve">
</t>
    </r>
    <r>
      <rPr>
        <b/>
        <sz val="11"/>
        <color rgb="FF000000"/>
        <rFont val="Calibri"/>
        <family val="2"/>
      </rPr>
      <t xml:space="preserve">  c)  </t>
    </r>
    <r>
      <rPr>
        <sz val="12"/>
        <color theme="1"/>
        <rFont val="Calibri"/>
        <family val="2"/>
        <scheme val="minor"/>
      </rPr>
      <t>Red and processed meats, if sold or provided, are placed at the end of self-serve food service lines.</t>
    </r>
    <r>
      <rPr>
        <vertAlign val="superscript"/>
        <sz val="11"/>
        <color rgb="FF000000"/>
        <rFont val="Calibri"/>
        <family val="2"/>
      </rPr>
      <t xml:space="preserve">[53152] </t>
    </r>
    <r>
      <rPr>
        <sz val="11"/>
        <color rgb="FF000000"/>
        <rFont val="Calibri"/>
        <family val="2"/>
      </rPr>
      <t xml:space="preserve">
</t>
    </r>
    <r>
      <rPr>
        <b/>
        <sz val="11"/>
        <color rgb="FF000000"/>
        <rFont val="Calibri"/>
        <family val="2"/>
      </rPr>
      <t xml:space="preserve">  d)  </t>
    </r>
    <r>
      <rPr>
        <sz val="12"/>
        <color theme="1"/>
        <rFont val="Calibri"/>
        <family val="2"/>
        <scheme val="minor"/>
      </rPr>
      <t>Red and processed meats, if sold or provided, are listed last in each menu section or listed on a separate menu and/or menu board.</t>
    </r>
    <r>
      <rPr>
        <vertAlign val="superscript"/>
        <sz val="11"/>
        <color rgb="FF000000"/>
        <rFont val="Calibri"/>
        <family val="2"/>
      </rPr>
      <t xml:space="preserve">[53155] </t>
    </r>
    <r>
      <rPr>
        <sz val="11"/>
        <color rgb="FF000000"/>
        <rFont val="Calibri"/>
        <family val="2"/>
      </rPr>
      <t xml:space="preserve">
</t>
    </r>
  </si>
  <si>
    <r>
      <rPr>
        <b/>
        <i/>
        <sz val="10"/>
        <color rgb="FF000000"/>
        <rFont val="Calibri"/>
        <family val="2"/>
      </rPr>
      <t xml:space="preserve">For All Spaces
</t>
    </r>
    <r>
      <rPr>
        <sz val="12"/>
        <color theme="1"/>
        <rFont val="Calibri"/>
        <family val="2"/>
        <scheme val="minor"/>
      </rPr>
      <t xml:space="preserve">Projects provide educational resources on circadian rhythm, sleep hygiene, age-related increases in light requirements and/or importance of daylight exposure on circadian and mental health that meet at least two of the following requirements:
</t>
    </r>
    <r>
      <rPr>
        <b/>
        <sz val="11"/>
        <color rgb="FF000000"/>
        <rFont val="Calibri"/>
        <family val="2"/>
      </rPr>
      <t xml:space="preserve">  a)  </t>
    </r>
    <r>
      <rPr>
        <sz val="12"/>
        <color theme="1"/>
        <rFont val="Calibri"/>
        <family val="2"/>
        <scheme val="minor"/>
      </rPr>
      <t xml:space="preserve">Educational  signage is placed at high traffic points around the space.
</t>
    </r>
    <r>
      <rPr>
        <b/>
        <sz val="11"/>
        <color rgb="FF000000"/>
        <rFont val="Calibri"/>
        <family val="2"/>
      </rPr>
      <t xml:space="preserve">  b)  </t>
    </r>
    <r>
      <rPr>
        <sz val="12"/>
        <color theme="1"/>
        <rFont val="Calibri"/>
        <family val="2"/>
        <scheme val="minor"/>
      </rPr>
      <t xml:space="preserve">Newsletters or newsletter entries are  issued to all regular occupants at least every quarter.
</t>
    </r>
    <r>
      <rPr>
        <b/>
        <sz val="11"/>
        <color rgb="FF000000"/>
        <rFont val="Calibri"/>
        <family val="2"/>
      </rPr>
      <t xml:space="preserve">  c)  </t>
    </r>
    <r>
      <rPr>
        <sz val="12"/>
        <color theme="1"/>
        <rFont val="Calibri"/>
        <family val="2"/>
        <scheme val="minor"/>
      </rPr>
      <t xml:space="preserve">At least two of the resources provided for  Part 2: Health and Wellness Education of Feature C01: Health and Wellness  Awareness cover information on circadian rhythm, sleep hygiene, age-related  increase in light requirements and/or importance of daylight exposure to circadian and mental health.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</si>
  <si>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All indoor and outdoor spaces (including transition areas) comply with  illuminance recommendations specified in one of the following lighting  reference guidelines:                  
      •  IES Lighting Handbook 10</t>
    </r>
    <r>
      <rPr>
        <vertAlign val="superscript"/>
        <sz val="11"/>
        <color rgb="FF000000"/>
        <rFont val="Calibri"/>
        <family val="2"/>
      </rPr>
      <t>th</t>
    </r>
    <r>
      <rPr>
        <sz val="11"/>
        <color rgb="FF000000"/>
        <rFont val="Calibri"/>
        <family val="2"/>
      </rPr>
      <t xml:space="preserve">  Edition or IES Lighting Library.  
      •  EN 12464-1: 2011.  
      •  ISO 8995-1:2002(E) (CIE S 008/E:2001).  
      •  GB50034-2013.</t>
    </r>
    <r>
      <rPr>
        <sz val="11"/>
        <color rgb="FF000000"/>
        <rFont val="Calibri"/>
        <family val="2"/>
      </rPr>
      <t xml:space="preserve">
</t>
    </r>
    <r>
      <rPr>
        <b/>
        <sz val="11"/>
        <color rgb="FF000000"/>
        <rFont val="Calibri"/>
        <family val="2"/>
      </rPr>
      <t xml:space="preserve">  b)  </t>
    </r>
    <r>
      <rPr>
        <sz val="12"/>
        <color theme="1"/>
        <rFont val="Calibri"/>
        <family val="2"/>
        <scheme val="minor"/>
      </rPr>
      <t xml:space="preserve">A lighting plan details the below:  
      •  Tasks or activities considered for visual lighting design in the project. All tasks and activities regularly undertaken by occupants are considered.  
      •  Height of work plane or other target of illumination.   
      •  Age ranges for the majority of occupants.
</t>
    </r>
  </si>
  <si>
    <r>
      <rPr>
        <b/>
        <i/>
        <sz val="10"/>
        <color rgb="FF000000"/>
        <rFont val="Calibri"/>
        <family val="2"/>
      </rPr>
      <t xml:space="preserve">For All Spaces
</t>
    </r>
    <r>
      <rPr>
        <sz val="12"/>
        <color theme="1"/>
        <rFont val="Calibri"/>
        <family val="2"/>
        <scheme val="minor"/>
      </rPr>
      <t xml:space="preserve">Electric lighting is used to achieve light levels shown in the table below as measured on the vertical plane at eye level of the occupant. The light levels are achieved at least between the hours of 9 a.m. and 1 p.m. and may be lowered after 8 p.m. at night:
</t>
    </r>
    <r>
      <rPr>
        <b/>
        <sz val="11"/>
        <color rgb="FF000000"/>
        <rFont val="Calibri"/>
        <family val="2"/>
      </rPr>
      <t xml:space="preserve">  a)  </t>
    </r>
    <r>
      <rPr>
        <sz val="12"/>
        <color theme="1"/>
        <rFont val="Calibri"/>
        <family val="2"/>
        <scheme val="minor"/>
      </rPr>
      <t xml:space="preserve">The project meets the following requirements in regularly occupied spaces:  
 	Option 1 	  	Option 2 	Points 
 	At least 150 EML [136 melanopic equivalent daylight D65]  	OR 	The project achieves at least 120 EML [109 melanopic equivalent daylight D65] with electric light and at least 2 points in Feature L05: Enhanced Daylight Access.  	1 
 	At least 240 EML [218 melanopic equivalent daylight D65]   	OR 	The project achieves at least 180 EML [163 melanopic equivalent daylight D65] with electric light and at least 2 points in Feature L05: Enhanced Daylight Access.  	3
</t>
    </r>
  </si>
  <si>
    <r>
      <rPr>
        <b/>
        <i/>
        <sz val="10"/>
        <color rgb="FF000000"/>
        <rFont val="Calibri"/>
        <family val="2"/>
      </rPr>
      <t xml:space="preserve">For All Spaces
</t>
    </r>
    <r>
      <rPr>
        <b/>
        <sz val="10"/>
        <color rgb="FF000000"/>
        <rFont val="Calibri"/>
        <family val="2"/>
      </rPr>
      <t xml:space="preserve">Window shading
</t>
    </r>
    <r>
      <rPr>
        <sz val="12"/>
        <color theme="1"/>
        <rFont val="Calibri"/>
        <family val="2"/>
        <scheme val="minor"/>
      </rPr>
      <t xml:space="preserve">The following requirements are met in regularly occupied spaces:
</t>
    </r>
    <r>
      <rPr>
        <b/>
        <sz val="11"/>
        <color rgb="FF000000"/>
        <rFont val="Calibri"/>
        <family val="2"/>
      </rPr>
      <t xml:space="preserve">  a)  </t>
    </r>
    <r>
      <rPr>
        <sz val="12"/>
        <color theme="1"/>
        <rFont val="Calibri"/>
        <family val="2"/>
        <scheme val="minor"/>
      </rPr>
      <t xml:space="preserve">All exterior envelope glazing has shading. Atria or lobbies may be excluded.
</t>
    </r>
    <r>
      <rPr>
        <b/>
        <sz val="11"/>
        <color rgb="FF000000"/>
        <rFont val="Calibri"/>
        <family val="2"/>
      </rPr>
      <t xml:space="preserve">  b)  </t>
    </r>
    <r>
      <rPr>
        <sz val="12"/>
        <color theme="1"/>
        <rFont val="Calibri"/>
        <family val="2"/>
        <scheme val="minor"/>
      </rPr>
      <t xml:space="preserve">The shading is controllable by the occupants or set to automatically prevent glare. If shading is controlled by occupants, all shades are raised or retracted either manually or automatically at least twice per week.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Glare calculation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Annual sunlight exposure of ASE1000,250 is achieved for no more than 10% of regularly occupied space.
</t>
    </r>
  </si>
  <si>
    <r>
      <rPr>
        <b/>
        <i/>
        <sz val="10"/>
        <color rgb="FF000000"/>
        <rFont val="Calibri"/>
        <family val="2"/>
      </rPr>
      <t xml:space="preserve">For All Spaces except Dwelling Units
</t>
    </r>
    <r>
      <rPr>
        <sz val="12"/>
        <color theme="1"/>
        <rFont val="Calibri"/>
        <family val="2"/>
        <scheme val="minor"/>
      </rPr>
      <t xml:space="preserve">Projects meet at least one of the following requirements on each floor:
</t>
    </r>
    <r>
      <rPr>
        <b/>
        <sz val="11"/>
        <color rgb="FF000000"/>
        <rFont val="Calibri"/>
        <family val="2"/>
      </rPr>
      <t xml:space="preserve">  a)  </t>
    </r>
    <r>
      <rPr>
        <sz val="12"/>
        <color theme="1"/>
        <rFont val="Calibri"/>
        <family val="2"/>
        <scheme val="minor"/>
      </rPr>
      <t xml:space="preserve">70% of all workstations are within 7.5 m [25 ft] of transparent envelope glazing or atria. Visible light transmittance (VLT) of transparent glazing is greater than 40%.
</t>
    </r>
    <r>
      <rPr>
        <b/>
        <sz val="11"/>
        <color rgb="FF000000"/>
        <rFont val="Calibri"/>
        <family val="2"/>
      </rPr>
      <t xml:space="preserve">  b)  </t>
    </r>
    <r>
      <rPr>
        <sz val="12"/>
        <color theme="1"/>
        <rFont val="Calibri"/>
        <family val="2"/>
        <scheme val="minor"/>
      </rPr>
      <t xml:space="preserve">Window area is no less than 10% of the floor area. Visible light transmittance (VLT) of transparent glazing is greater than 40%.
</t>
    </r>
    <r>
      <rPr>
        <b/>
        <i/>
        <sz val="10"/>
        <color rgb="FF000000"/>
        <rFont val="Calibri"/>
        <family val="2"/>
      </rPr>
      <t xml:space="preserve">For Dwelling Units
</t>
    </r>
    <r>
      <rPr>
        <sz val="12"/>
        <color theme="1"/>
        <rFont val="Calibri"/>
        <family val="2"/>
        <scheme val="minor"/>
      </rPr>
      <t xml:space="preserve">The following requirement is met in each dwelling unit:
</t>
    </r>
    <r>
      <rPr>
        <b/>
        <sz val="11"/>
        <color rgb="FF000000"/>
        <rFont val="Calibri"/>
        <family val="2"/>
      </rPr>
      <t xml:space="preserve">  a)  </t>
    </r>
    <r>
      <rPr>
        <sz val="12"/>
        <color theme="1"/>
        <rFont val="Calibri"/>
        <family val="2"/>
        <scheme val="minor"/>
      </rPr>
      <t xml:space="preserve">Window area is no less than 10% of the floor area. Visible light transmittance (VLT) of transparent glazing is greater than 40%.
</t>
    </r>
  </si>
  <si>
    <r>
      <rPr>
        <b/>
        <i/>
        <sz val="10"/>
        <color rgb="FF000000"/>
        <rFont val="Calibri"/>
        <family val="2"/>
      </rPr>
      <t xml:space="preserve">For All Spaces except Dwelling Units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Projects demonstrate through computer simulations that sDA 300,50% is achieved for the area on each floor as shown in the table below: 
 	          sDA  300,50%  	Points 
 	                                Achieved  for &amp;gt; 55% of regularly occupied floor area     	1 
 	                                Achieved  for &amp;gt; 75% of regularly occupied floor area     	2
</t>
    </r>
    <r>
      <rPr>
        <b/>
        <i/>
        <sz val="10"/>
        <color rgb="FF000000"/>
        <rFont val="Calibri"/>
        <family val="2"/>
      </rPr>
      <t xml:space="preserve">For Dwelling Units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Project demonstrate through computer simulations that sDA 300,50% is achieved for the area in each dwelling unit as shown in the table below:  
 	sDA300,50% 	Points 
 	Achieved for &amp;gt; 55% of regularly occupied floor area   	1 
 	Achieved for &amp;gt; 75% of regularly occupied floor area   	2
</t>
    </r>
  </si>
  <si>
    <r>
      <rPr>
        <b/>
        <i/>
        <sz val="10"/>
        <color rgb="FF000000"/>
        <rFont val="Calibri"/>
        <family val="2"/>
      </rPr>
      <t xml:space="preserve">For All Spaces
</t>
    </r>
    <r>
      <rPr>
        <sz val="12"/>
        <color theme="1"/>
        <rFont val="Calibri"/>
        <family val="2"/>
        <scheme val="minor"/>
      </rPr>
      <t xml:space="preserve">Transparent envelope glazing provides access to views for at least 50% of regular occupants. Views meet at  least two of the following requirements:
</t>
    </r>
    <r>
      <rPr>
        <b/>
        <sz val="11"/>
        <color rgb="FF000000"/>
        <rFont val="Calibri"/>
        <family val="2"/>
      </rPr>
      <t xml:space="preserve">  a)  </t>
    </r>
    <r>
      <rPr>
        <sz val="12"/>
        <color theme="1"/>
        <rFont val="Calibri"/>
        <family val="2"/>
        <scheme val="minor"/>
      </rPr>
      <t xml:space="preserve">If at ground floor, distance from fenestration to roadway and parking lots is at least 7.5 m [25 ft] from the exterior of the glazing.
</t>
    </r>
    <r>
      <rPr>
        <b/>
        <sz val="11"/>
        <color rgb="FF000000"/>
        <rFont val="Calibri"/>
        <family val="2"/>
      </rPr>
      <t xml:space="preserve">  b)  </t>
    </r>
    <r>
      <rPr>
        <sz val="12"/>
        <color theme="1"/>
        <rFont val="Calibri"/>
        <family val="2"/>
        <scheme val="minor"/>
      </rPr>
      <t xml:space="preserve">View factor of 3 or greater.
</t>
    </r>
    <r>
      <rPr>
        <b/>
        <sz val="11"/>
        <color rgb="FF000000"/>
        <rFont val="Calibri"/>
        <family val="2"/>
      </rPr>
      <t xml:space="preserve">  c)  </t>
    </r>
    <r>
      <rPr>
        <sz val="12"/>
        <color theme="1"/>
        <rFont val="Calibri"/>
        <family val="2"/>
        <scheme val="minor"/>
      </rPr>
      <t xml:space="preserve">Views with a vertical view angle of at least 30 degrees from occupant facing forward or sideways provide a direct line of sight to the ground or sky.
</t>
    </r>
  </si>
  <si>
    <r>
      <rPr>
        <b/>
        <i/>
        <sz val="10"/>
        <color rgb="FF000000"/>
        <rFont val="Calibri"/>
        <family val="2"/>
      </rPr>
      <t xml:space="preserve">For All Spaces
</t>
    </r>
    <r>
      <rPr>
        <sz val="12"/>
        <color theme="1"/>
        <rFont val="Calibri"/>
        <family val="2"/>
        <scheme val="minor"/>
      </rPr>
      <t xml:space="preserve">At least four of the following requirements are met in all regularly occupied spaces:
</t>
    </r>
    <r>
      <rPr>
        <b/>
        <sz val="11"/>
        <color rgb="FF000000"/>
        <rFont val="Calibri"/>
        <family val="2"/>
      </rPr>
      <t xml:space="preserve">  a)  </t>
    </r>
    <r>
      <rPr>
        <sz val="12"/>
        <color theme="1"/>
        <rFont val="Calibri"/>
        <family val="2"/>
        <scheme val="minor"/>
      </rPr>
      <t xml:space="preserve">Main rooms do not exhibit 10 times greater or lesser luminance than an ancillary space. This is to avoid substantial changes in light levels as occupants  move from one space to another.
</t>
    </r>
    <r>
      <rPr>
        <b/>
        <sz val="11"/>
        <color rgb="FF000000"/>
        <rFont val="Calibri"/>
        <family val="2"/>
      </rPr>
      <t xml:space="preserve">  b)  </t>
    </r>
    <r>
      <rPr>
        <sz val="12"/>
        <color theme="1"/>
        <rFont val="Calibri"/>
        <family val="2"/>
        <scheme val="minor"/>
      </rPr>
      <t xml:space="preserve">Surfaces do not exhibit 3 times greater or lesser luminance than an adjacent surface. This is to  avoid substantial changes in light levels as occupants look around their immediate area.
</t>
    </r>
    <r>
      <rPr>
        <b/>
        <sz val="11"/>
        <color rgb="FF000000"/>
        <rFont val="Calibri"/>
        <family val="2"/>
      </rPr>
      <t xml:space="preserve">  c)  </t>
    </r>
    <r>
      <rPr>
        <sz val="12"/>
        <color theme="1"/>
        <rFont val="Calibri"/>
        <family val="2"/>
        <scheme val="minor"/>
      </rPr>
      <t xml:space="preserve">Surfaces do not exhibit 10 times greater or lesser luminance than another remote surface in the same room. This is to avoid substantial changes in light levels as occupants look around the room.
</t>
    </r>
    <r>
      <rPr>
        <b/>
        <sz val="11"/>
        <color rgb="FF000000"/>
        <rFont val="Calibri"/>
        <family val="2"/>
      </rPr>
      <t xml:space="preserve">  d)  </t>
    </r>
    <r>
      <rPr>
        <sz val="12"/>
        <color theme="1"/>
        <rFont val="Calibri"/>
        <family val="2"/>
        <scheme val="minor"/>
      </rPr>
      <t xml:space="preserve">Changes in light levels to 1.5 times higher or lower than initial light levels are carried out over the span of at least 30 minutes in steps or with a smooth transition. Timing considerations in the rate of  change of light levels or spectrum diminish abrupt or disruptive lighting  transitions.
</t>
    </r>
    <r>
      <rPr>
        <b/>
        <sz val="11"/>
        <color rgb="FF000000"/>
        <rFont val="Calibri"/>
        <family val="2"/>
      </rPr>
      <t xml:space="preserve">  e)  </t>
    </r>
    <r>
      <rPr>
        <sz val="12"/>
        <color theme="1"/>
        <rFont val="Calibri"/>
        <family val="2"/>
        <scheme val="minor"/>
      </rPr>
      <t xml:space="preserve">Uniformity of at least 0.4 is achieved on work planes. Exclude  supplemental lighting from calculations.
</t>
    </r>
    <r>
      <rPr>
        <b/>
        <sz val="11"/>
        <color rgb="FF000000"/>
        <rFont val="Calibri"/>
        <family val="2"/>
      </rPr>
      <t xml:space="preserve">  f)  </t>
    </r>
    <r>
      <rPr>
        <sz val="12"/>
        <color theme="1"/>
        <rFont val="Calibri"/>
        <family val="2"/>
        <scheme val="minor"/>
      </rPr>
      <t xml:space="preserve">One section of the ceiling does not exhibit 10 times greater or lesser luminance than another section of the ceiling in the same room. Distribution of light across ceilings in a given room that maintains lighting variety but avoids both dark spots and bright spots.
</t>
    </r>
  </si>
  <si>
    <r>
      <rPr>
        <b/>
        <i/>
        <sz val="10"/>
        <color rgb="FF000000"/>
        <rFont val="Calibri"/>
        <family val="2"/>
      </rPr>
      <t xml:space="preserve">For All Spaces except Circulation Areas
</t>
    </r>
    <r>
      <rPr>
        <sz val="12"/>
        <color theme="1"/>
        <rFont val="Calibri"/>
        <family val="2"/>
        <scheme val="minor"/>
      </rPr>
      <t xml:space="preserve">Electric lighting meets at least one of the following color rendering requirements in occupiable spaces. Decorative fixtures, emergency lights and other special-purpose lighting may be excluded from these requirements.
</t>
    </r>
    <r>
      <rPr>
        <b/>
        <sz val="11"/>
        <color rgb="FF000000"/>
        <rFont val="Calibri"/>
        <family val="2"/>
      </rPr>
      <t xml:space="preserve">  a)  </t>
    </r>
    <r>
      <rPr>
        <sz val="12"/>
        <color theme="1"/>
        <rFont val="Calibri"/>
        <family val="2"/>
        <scheme val="minor"/>
      </rPr>
      <t xml:space="preserve">Electric lighting meets one of the following requirements: 
 	Metric 	Threshold 
 	CRI 	CRI  ≥ 90  
 	CRI, R9 	CRI  ≥ 80 with R9  ≥ 50  
 	IES TM-30-18 	IES Rf ≥ 78, IES Rg ≥ 100, -1% ≤ IES Rcs,h1 ≤ 15%
</t>
    </r>
  </si>
  <si>
    <r>
      <rPr>
        <b/>
        <i/>
        <sz val="10"/>
        <color rgb="FF000000"/>
        <rFont val="Calibri"/>
        <family val="2"/>
      </rPr>
      <t xml:space="preserve">For All Spaces
</t>
    </r>
    <r>
      <rPr>
        <sz val="12"/>
        <color theme="1"/>
        <rFont val="Calibri"/>
        <family val="2"/>
        <scheme val="minor"/>
      </rPr>
      <t xml:space="preserve">All electric  lights (except decorative lights, emergency lights and other special-purpose  lighting) used in regularly occupied spaces meet at least one of the following  requirements for flicker:
</t>
    </r>
    <r>
      <rPr>
        <b/>
        <sz val="11"/>
        <color rgb="FF000000"/>
        <rFont val="Calibri"/>
        <family val="2"/>
      </rPr>
      <t xml:space="preserve">  a)  </t>
    </r>
    <r>
      <rPr>
        <sz val="12"/>
        <color theme="1"/>
        <rFont val="Calibri"/>
        <family val="2"/>
        <scheme val="minor"/>
      </rPr>
      <t xml:space="preserve">A minimum frequency of 90 Hz at all 10% light output intervals from 10% to 100% light output.
</t>
    </r>
    <r>
      <rPr>
        <b/>
        <sz val="11"/>
        <color rgb="FF000000"/>
        <rFont val="Calibri"/>
        <family val="2"/>
      </rPr>
      <t xml:space="preserve">  b)  </t>
    </r>
    <r>
      <rPr>
        <sz val="12"/>
        <color theme="1"/>
        <rFont val="Calibri"/>
        <family val="2"/>
        <scheme val="minor"/>
      </rPr>
      <t xml:space="preserve">LED products with a “low risk” level of  flicker (light modulation) of less than 5%, especially below 90 Hz operation as  defined by IEEE standard 1789-2015 LED.
</t>
    </r>
  </si>
  <si>
    <r>
      <rPr>
        <b/>
        <i/>
        <sz val="10"/>
        <color rgb="FF000000"/>
        <rFont val="Calibri"/>
        <family val="2"/>
      </rPr>
      <t xml:space="preserve">For All Spaces
</t>
    </r>
    <r>
      <rPr>
        <sz val="12"/>
        <color theme="1"/>
        <rFont val="Calibri"/>
        <family val="2"/>
        <scheme val="minor"/>
      </rPr>
      <t xml:space="preserve">Ambient lighting systems in regularly occupied spaces meet the following requirements:
</t>
    </r>
    <r>
      <rPr>
        <b/>
        <sz val="11"/>
        <color rgb="FF000000"/>
        <rFont val="Calibri"/>
        <family val="2"/>
      </rPr>
      <t xml:space="preserve">  a)  </t>
    </r>
    <r>
      <rPr>
        <sz val="12"/>
        <color theme="1"/>
        <rFont val="Calibri"/>
        <family val="2"/>
        <scheme val="minor"/>
      </rPr>
      <t xml:space="preserve">Light systems are tunable and automated to meet the circadian and visual requirements of the occupants.
</t>
    </r>
    <r>
      <rPr>
        <b/>
        <sz val="11"/>
        <color rgb="FF000000"/>
        <rFont val="Calibri"/>
        <family val="2"/>
      </rPr>
      <t xml:space="preserve">  b)  </t>
    </r>
    <r>
      <rPr>
        <sz val="12"/>
        <color theme="1"/>
        <rFont val="Calibri"/>
        <family val="2"/>
        <scheme val="minor"/>
      </rPr>
      <t xml:space="preserve">Regular occupants have control of light levels, color temperature and color of electric light in their immediate environment and can override automated settings for at least 30% of operating hours.
</t>
    </r>
  </si>
  <si>
    <r>
      <rPr>
        <b/>
        <i/>
        <sz val="10"/>
        <color rgb="FF000000"/>
        <rFont val="Calibri"/>
        <family val="2"/>
      </rPr>
      <t xml:space="preserve">For All Spaces except Dwelling Units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Supplemental light fixtures meet the following requirements:  
      •  Can increase the light level on the task surface to at least twice the recommended light levels based on the reference used to meet Part 1: Light Levels for Visual Acuity in Feature L02: Visual Lighting Design.   
      •  Are provided at no cost upon request.
</t>
    </r>
    <r>
      <rPr>
        <b/>
        <sz val="11"/>
        <color rgb="FF000000"/>
        <rFont val="Calibri"/>
        <family val="2"/>
      </rPr>
      <t xml:space="preserve">  b)  </t>
    </r>
    <r>
      <rPr>
        <sz val="12"/>
        <color theme="1"/>
        <rFont val="Calibri"/>
        <family val="2"/>
        <scheme val="minor"/>
      </rPr>
      <t xml:space="preserve">Requests for supplemental light fixtures are met within eight weeks of request.
</t>
    </r>
  </si>
  <si>
    <r>
      <rPr>
        <b/>
        <i/>
        <sz val="10"/>
        <color rgb="FF000000"/>
        <rFont val="Calibri"/>
        <family val="2"/>
      </rPr>
      <t xml:space="preserve">For All Spaces
</t>
    </r>
    <r>
      <rPr>
        <sz val="12"/>
        <color theme="1"/>
        <rFont val="Calibri"/>
        <family val="2"/>
        <scheme val="minor"/>
      </rPr>
      <t xml:space="preserve">Achieve  at least one point in one of the following features:
</t>
    </r>
    <r>
      <rPr>
        <b/>
        <sz val="11"/>
        <color rgb="FF000000"/>
        <rFont val="Calibri"/>
        <family val="2"/>
      </rPr>
      <t xml:space="preserve">  a)  </t>
    </r>
    <r>
      <rPr>
        <sz val="12"/>
        <color theme="1"/>
        <rFont val="Calibri"/>
        <family val="2"/>
        <scheme val="minor"/>
      </rPr>
      <t xml:space="preserve">Feature  V03: Movement Network and Circulation.
</t>
    </r>
    <r>
      <rPr>
        <b/>
        <sz val="11"/>
        <color rgb="FF000000"/>
        <rFont val="Calibri"/>
        <family val="2"/>
      </rPr>
      <t xml:space="preserve">  b)  </t>
    </r>
    <r>
      <rPr>
        <sz val="12"/>
        <color theme="1"/>
        <rFont val="Calibri"/>
        <family val="2"/>
        <scheme val="minor"/>
      </rPr>
      <t xml:space="preserve">Feature  V04: Active Commuter and Occupant Support.
</t>
    </r>
    <r>
      <rPr>
        <b/>
        <sz val="11"/>
        <color rgb="FF000000"/>
        <rFont val="Calibri"/>
        <family val="2"/>
      </rPr>
      <t xml:space="preserve">  c)  </t>
    </r>
    <r>
      <rPr>
        <sz val="12"/>
        <color theme="1"/>
        <rFont val="Calibri"/>
        <family val="2"/>
        <scheme val="minor"/>
      </rPr>
      <t xml:space="preserve">Feature  V05: Site Planning and Selection.
</t>
    </r>
    <r>
      <rPr>
        <b/>
        <sz val="11"/>
        <color rgb="FF000000"/>
        <rFont val="Calibri"/>
        <family val="2"/>
      </rPr>
      <t xml:space="preserve">  d)  </t>
    </r>
    <r>
      <rPr>
        <sz val="12"/>
        <color theme="1"/>
        <rFont val="Calibri"/>
        <family val="2"/>
        <scheme val="minor"/>
      </rPr>
      <t xml:space="preserve">Feature  V08: Physical Activity Spaces and Equipment.
</t>
    </r>
    <r>
      <rPr>
        <b/>
        <sz val="11"/>
        <color rgb="FF000000"/>
        <rFont val="Calibri"/>
        <family val="2"/>
      </rPr>
      <t xml:space="preserve">  e)  </t>
    </r>
    <r>
      <rPr>
        <sz val="12"/>
        <color theme="1"/>
        <rFont val="Calibri"/>
        <family val="2"/>
        <scheme val="minor"/>
      </rPr>
      <t xml:space="preserve">Feature  V09: Exterior Active Design.
</t>
    </r>
  </si>
  <si>
    <r>
      <rPr>
        <b/>
        <i/>
        <sz val="10"/>
        <color rgb="FF000000"/>
        <rFont val="Calibri"/>
        <family val="2"/>
      </rPr>
      <t xml:space="preserve">For Office Spaces
</t>
    </r>
    <r>
      <rPr>
        <b/>
        <sz val="10"/>
        <color rgb="FF000000"/>
        <rFont val="Calibri"/>
        <family val="2"/>
      </rPr>
      <t xml:space="preserve">Desktop computer-based workstations
</t>
    </r>
    <r>
      <rPr>
        <sz val="12"/>
        <color theme="1"/>
        <rFont val="Calibri"/>
        <family val="2"/>
        <scheme val="minor"/>
      </rPr>
      <t xml:space="preserve">All desktop computer monitors can be adjusted by height and horizontal  distance from the user through one or more of the following:
</t>
    </r>
    <r>
      <rPr>
        <b/>
        <sz val="11"/>
        <color rgb="FF000000"/>
        <rFont val="Calibri"/>
        <family val="2"/>
      </rPr>
      <t xml:space="preserve">  a)  </t>
    </r>
    <r>
      <rPr>
        <sz val="12"/>
        <color theme="1"/>
        <rFont val="Calibri"/>
        <family val="2"/>
        <scheme val="minor"/>
      </rPr>
      <t xml:space="preserve">Monitors with built-in height adjustment.   
</t>
    </r>
    <r>
      <rPr>
        <b/>
        <sz val="11"/>
        <color rgb="FF000000"/>
        <rFont val="Calibri"/>
        <family val="2"/>
      </rPr>
      <t xml:space="preserve">  b)  </t>
    </r>
    <r>
      <rPr>
        <sz val="12"/>
        <color theme="1"/>
        <rFont val="Calibri"/>
        <family val="2"/>
        <scheme val="minor"/>
      </rPr>
      <t xml:space="preserve">Height-adjustable  stands.   
</t>
    </r>
    <r>
      <rPr>
        <b/>
        <sz val="11"/>
        <color rgb="FF000000"/>
        <rFont val="Calibri"/>
        <family val="2"/>
      </rPr>
      <t xml:space="preserve">  c)  </t>
    </r>
    <r>
      <rPr>
        <sz val="12"/>
        <color theme="1"/>
        <rFont val="Calibri"/>
        <family val="2"/>
        <scheme val="minor"/>
      </rPr>
      <t xml:space="preserve">Mounted, adjustable arms that hold primary  or additional screens.
</t>
    </r>
    <r>
      <rPr>
        <b/>
        <i/>
        <sz val="10"/>
        <color rgb="FF000000"/>
        <rFont val="Calibri"/>
        <family val="2"/>
      </rPr>
      <t xml:space="preserve">For Office Spaces
</t>
    </r>
    <r>
      <rPr>
        <b/>
        <sz val="10"/>
        <color rgb="FF000000"/>
        <rFont val="Calibri"/>
        <family val="2"/>
      </rPr>
      <t xml:space="preserve">Laptop computer-based workstations
</t>
    </r>
    <r>
      <rPr>
        <sz val="12"/>
        <color theme="1"/>
        <rFont val="Calibri"/>
        <family val="2"/>
        <scheme val="minor"/>
      </rPr>
      <t xml:space="preserve">All laptop screens can be adjusted by height and horizontal distance from the user through some combination of the following:
</t>
    </r>
    <r>
      <rPr>
        <b/>
        <sz val="11"/>
        <color rgb="FF000000"/>
        <rFont val="Calibri"/>
        <family val="2"/>
      </rPr>
      <t xml:space="preserve">  a)  </t>
    </r>
    <r>
      <rPr>
        <sz val="12"/>
        <color theme="1"/>
        <rFont val="Calibri"/>
        <family val="2"/>
        <scheme val="minor"/>
      </rPr>
      <t xml:space="preserve">Height-adjustable stands used to raise the laptop screen paired with an external keyboard and mouse that are placed on the work surface.
</t>
    </r>
    <r>
      <rPr>
        <b/>
        <sz val="11"/>
        <color rgb="FF000000"/>
        <rFont val="Calibri"/>
        <family val="2"/>
      </rPr>
      <t xml:space="preserve">  b)  </t>
    </r>
    <r>
      <rPr>
        <sz val="12"/>
        <color theme="1"/>
        <rFont val="Calibri"/>
        <family val="2"/>
        <scheme val="minor"/>
      </rPr>
      <t xml:space="preserve">Additional monitors provided with one of the following adjustability features:  
      •  Built-in height adjustment.  
      •  Height-adjustable stands.  
      •  Mounted, adjustable arms that hold primary or additional screens.
</t>
    </r>
  </si>
  <si>
    <r>
      <rPr>
        <b/>
        <i/>
        <sz val="10"/>
        <color rgb="FF000000"/>
        <rFont val="Calibri"/>
        <family val="2"/>
      </rPr>
      <t xml:space="preserve">For Office Spaces
</t>
    </r>
    <r>
      <rPr>
        <sz val="12"/>
        <color theme="1"/>
        <rFont val="Calibri"/>
        <family val="2"/>
        <scheme val="minor"/>
      </rPr>
      <t xml:space="preserve">For at  least 25% of seated-height workstations, employees have the ability to  alternate between sitting or standing through one of the following:
</t>
    </r>
    <r>
      <rPr>
        <b/>
        <sz val="11"/>
        <color rgb="FF000000"/>
        <rFont val="Calibri"/>
        <family val="2"/>
      </rPr>
      <t xml:space="preserve">  a)  </t>
    </r>
    <r>
      <rPr>
        <sz val="12"/>
        <color theme="1"/>
        <rFont val="Calibri"/>
        <family val="2"/>
        <scheme val="minor"/>
      </rPr>
      <t xml:space="preserve">Adjustable height  sit-to-stand desks.
</t>
    </r>
    <r>
      <rPr>
        <b/>
        <sz val="11"/>
        <color rgb="FF000000"/>
        <rFont val="Calibri"/>
        <family val="2"/>
      </rPr>
      <t xml:space="preserve">  b)  </t>
    </r>
    <r>
      <rPr>
        <sz val="12"/>
        <color theme="1"/>
        <rFont val="Calibri"/>
        <family val="2"/>
        <scheme val="minor"/>
      </rPr>
      <t xml:space="preserve">Desktop height-adjustment stands.
</t>
    </r>
  </si>
  <si>
    <r>
      <rPr>
        <b/>
        <i/>
        <sz val="10"/>
        <color rgb="FF000000"/>
        <rFont val="Calibri"/>
        <family val="2"/>
      </rPr>
      <t xml:space="preserve">For Office Spaces
</t>
    </r>
    <r>
      <rPr>
        <sz val="12"/>
        <color theme="1"/>
        <rFont val="Calibri"/>
        <family val="2"/>
        <scheme val="minor"/>
      </rPr>
      <t xml:space="preserve">All seating  at workstations for employees meets the  following adjustability requirements in compliance with the HFES 100-2007  standard or BIFMA G1-2013 guidelines:
</t>
    </r>
    <r>
      <rPr>
        <b/>
        <sz val="11"/>
        <color rgb="FF000000"/>
        <rFont val="Calibri"/>
        <family val="2"/>
      </rPr>
      <t xml:space="preserve">  a)  </t>
    </r>
    <r>
      <rPr>
        <sz val="12"/>
        <color theme="1"/>
        <rFont val="Calibri"/>
        <family val="2"/>
        <scheme val="minor"/>
      </rPr>
      <t xml:space="preserve">Chair  height.
</t>
    </r>
    <r>
      <rPr>
        <b/>
        <sz val="11"/>
        <color rgb="FF000000"/>
        <rFont val="Calibri"/>
        <family val="2"/>
      </rPr>
      <t xml:space="preserve">  b)  </t>
    </r>
    <r>
      <rPr>
        <sz val="12"/>
        <color theme="1"/>
        <rFont val="Calibri"/>
        <family val="2"/>
        <scheme val="minor"/>
      </rPr>
      <t xml:space="preserve">Seat  depth.
</t>
    </r>
    <r>
      <rPr>
        <b/>
        <sz val="11"/>
        <color rgb="FF000000"/>
        <rFont val="Calibri"/>
        <family val="2"/>
      </rPr>
      <t xml:space="preserve">  c)  </t>
    </r>
    <r>
      <rPr>
        <sz val="12"/>
        <color theme="1"/>
        <rFont val="Calibri"/>
        <family val="2"/>
        <scheme val="minor"/>
      </rPr>
      <t xml:space="preserve">One additional  adjustability requirement:     
      •  Seat  angle.  
      •  Backrest angle.  
      •  Arm rests.
</t>
    </r>
  </si>
  <si>
    <r>
      <rPr>
        <b/>
        <i/>
        <sz val="10"/>
        <color rgb="FF000000"/>
        <rFont val="Calibri"/>
        <family val="2"/>
      </rPr>
      <t xml:space="preserve">For All Spaces
</t>
    </r>
    <r>
      <rPr>
        <sz val="12"/>
        <color theme="1"/>
        <rFont val="Calibri"/>
        <family val="2"/>
        <scheme val="minor"/>
      </rPr>
      <t xml:space="preserve">All workstations  in which employees are regularly required to stand for 50% or more of their  working hours include recessed toe space at least 10 cm [4 in] in both depth and height, and one of the  following:
</t>
    </r>
    <r>
      <rPr>
        <b/>
        <sz val="11"/>
        <color rgb="FF000000"/>
        <rFont val="Calibri"/>
        <family val="2"/>
      </rPr>
      <t xml:space="preserve">  a)  </t>
    </r>
    <r>
      <rPr>
        <sz val="12"/>
        <color theme="1"/>
        <rFont val="Calibri"/>
        <family val="2"/>
        <scheme val="minor"/>
      </rPr>
      <t xml:space="preserve">A footrest or footrail to allow employees to alternate resting feet or a seat or leaning chair that allows occupants to alternate between standing and sitting or leaning.
</t>
    </r>
    <r>
      <rPr>
        <b/>
        <sz val="11"/>
        <color rgb="FF000000"/>
        <rFont val="Calibri"/>
        <family val="2"/>
      </rPr>
      <t xml:space="preserve">  b)  </t>
    </r>
    <r>
      <rPr>
        <sz val="12"/>
        <color theme="1"/>
        <rFont val="Calibri"/>
        <family val="2"/>
        <scheme val="minor"/>
      </rPr>
      <t xml:space="preserve">Anti-fatigue  mats or cushions that are also anti-slip and anti-trip.
</t>
    </r>
  </si>
  <si>
    <r>
      <rPr>
        <b/>
        <i/>
        <sz val="10"/>
        <color rgb="FF000000"/>
        <rFont val="Calibri"/>
        <family val="2"/>
      </rPr>
      <t xml:space="preserve">For All Spaces
</t>
    </r>
    <r>
      <rPr>
        <sz val="12"/>
        <color theme="1"/>
        <rFont val="Calibri"/>
        <family val="2"/>
        <scheme val="minor"/>
      </rPr>
      <t xml:space="preserve">Projects provide education that is appropriate for employees, workstations and type of work being conducted in the space. At a minimum, topics include:
</t>
    </r>
    <r>
      <rPr>
        <b/>
        <sz val="11"/>
        <color rgb="FF000000"/>
        <rFont val="Calibri"/>
        <family val="2"/>
      </rPr>
      <t xml:space="preserve">  a)  </t>
    </r>
    <r>
      <rPr>
        <sz val="12"/>
        <color theme="1"/>
        <rFont val="Calibri"/>
        <family val="2"/>
        <scheme val="minor"/>
      </rPr>
      <t xml:space="preserve">Information  on how to recognize risk factors for musculoskeletal disorders and ergonomic  issues in the work environment relevant to the project.   
</t>
    </r>
    <r>
      <rPr>
        <b/>
        <sz val="11"/>
        <color rgb="FF000000"/>
        <rFont val="Calibri"/>
        <family val="2"/>
      </rPr>
      <t xml:space="preserve">  b)  </t>
    </r>
    <r>
      <rPr>
        <sz val="12"/>
        <color theme="1"/>
        <rFont val="Calibri"/>
        <family val="2"/>
        <scheme val="minor"/>
      </rPr>
      <t xml:space="preserve">Information on how to recognize signs and  symptoms of musculoskeletal disorders relevant to the type of work conducted in  the project space.
</t>
    </r>
    <r>
      <rPr>
        <b/>
        <sz val="11"/>
        <color rgb="FF000000"/>
        <rFont val="Calibri"/>
        <family val="2"/>
      </rPr>
      <t xml:space="preserve">  c)  </t>
    </r>
    <r>
      <rPr>
        <sz val="12"/>
        <color theme="1"/>
        <rFont val="Calibri"/>
        <family val="2"/>
        <scheme val="minor"/>
      </rPr>
      <t xml:space="preserve">Information  on the reporting processes for risk factors and musculoskeletal disorders.  
</t>
    </r>
    <r>
      <rPr>
        <b/>
        <sz val="11"/>
        <color rgb="FF000000"/>
        <rFont val="Calibri"/>
        <family val="2"/>
      </rPr>
      <t xml:space="preserve">  d)  </t>
    </r>
    <r>
      <rPr>
        <sz val="12"/>
        <color theme="1"/>
        <rFont val="Calibri"/>
        <family val="2"/>
        <scheme val="minor"/>
      </rPr>
      <t xml:space="preserve">Information  on how to adjust ergonomic furnishings (e.g., seating) and workstations (e.g.,  height adjustment stands) provided by the project team.   
</t>
    </r>
    <r>
      <rPr>
        <b/>
        <sz val="11"/>
        <color rgb="FF000000"/>
        <rFont val="Calibri"/>
        <family val="2"/>
      </rPr>
      <t xml:space="preserve">  e)  </t>
    </r>
    <r>
      <rPr>
        <sz val="12"/>
        <color theme="1"/>
        <rFont val="Calibri"/>
        <family val="2"/>
        <scheme val="minor"/>
      </rPr>
      <t xml:space="preserve">Information on the process for employees to request ergonomic furnishings (as applicable).
</t>
    </r>
    <r>
      <rPr>
        <b/>
        <sz val="11"/>
        <color rgb="FF000000"/>
        <rFont val="Calibri"/>
        <family val="2"/>
      </rPr>
      <t xml:space="preserve">  f)  </t>
    </r>
    <r>
      <rPr>
        <sz val="12"/>
        <color theme="1"/>
        <rFont val="Calibri"/>
        <family val="2"/>
        <scheme val="minor"/>
      </rPr>
      <t xml:space="preserve">Information on proper  posture and/or form (e.g., proper posture while seated, standing, lifting, bending).
</t>
    </r>
  </si>
  <si>
    <r>
      <rPr>
        <b/>
        <i/>
        <sz val="10"/>
        <color rgb="FF000000"/>
        <rFont val="Calibri"/>
        <family val="2"/>
      </rPr>
      <t xml:space="preserve">For All Spaces
</t>
    </r>
    <r>
      <rPr>
        <b/>
        <sz val="10"/>
        <color rgb="FF000000"/>
        <rFont val="Calibri"/>
        <family val="2"/>
      </rPr>
      <t xml:space="preserve">Hallways
</t>
    </r>
    <r>
      <rPr>
        <sz val="12"/>
        <color theme="1"/>
        <rFont val="Calibri"/>
        <family val="2"/>
        <scheme val="minor"/>
      </rPr>
      <t xml:space="preserve">Hallways  within the project boundary are aesthetically designed through the inclusion of at least  two independent strategies from the following list on each floor:
</t>
    </r>
    <r>
      <rPr>
        <b/>
        <sz val="11"/>
        <color rgb="FF000000"/>
        <rFont val="Calibri"/>
        <family val="2"/>
      </rPr>
      <t xml:space="preserve">  a)  </t>
    </r>
    <r>
      <rPr>
        <sz val="12"/>
        <color theme="1"/>
        <rFont val="Calibri"/>
        <family val="2"/>
        <scheme val="minor"/>
      </rPr>
      <t xml:space="preserve">Music.
</t>
    </r>
    <r>
      <rPr>
        <b/>
        <sz val="11"/>
        <color rgb="FF000000"/>
        <rFont val="Calibri"/>
        <family val="2"/>
      </rPr>
      <t xml:space="preserve">  b)  </t>
    </r>
    <r>
      <rPr>
        <sz val="12"/>
        <color theme="1"/>
        <rFont val="Calibri"/>
        <family val="2"/>
        <scheme val="minor"/>
      </rPr>
      <t xml:space="preserve">Artwork.
</t>
    </r>
    <r>
      <rPr>
        <b/>
        <sz val="11"/>
        <color rgb="FF000000"/>
        <rFont val="Calibri"/>
        <family val="2"/>
      </rPr>
      <t xml:space="preserve">  c)  </t>
    </r>
    <r>
      <rPr>
        <sz val="12"/>
        <color theme="1"/>
        <rFont val="Calibri"/>
        <family val="2"/>
        <scheme val="minor"/>
      </rPr>
      <t xml:space="preserve">Light levels of at least 215 lux [20 fc] when in use.
</t>
    </r>
    <r>
      <rPr>
        <b/>
        <sz val="11"/>
        <color rgb="FF000000"/>
        <rFont val="Calibri"/>
        <family val="2"/>
      </rPr>
      <t xml:space="preserve">  d)  </t>
    </r>
    <r>
      <rPr>
        <sz val="12"/>
        <color theme="1"/>
        <rFont val="Calibri"/>
        <family val="2"/>
        <scheme val="minor"/>
      </rPr>
      <t xml:space="preserve">Views of an interior atrium, courtyard or daylight via windows or skylights.
</t>
    </r>
    <r>
      <rPr>
        <b/>
        <sz val="11"/>
        <color rgb="FF000000"/>
        <rFont val="Calibri"/>
        <family val="2"/>
      </rPr>
      <t xml:space="preserve">  e)  </t>
    </r>
    <r>
      <rPr>
        <sz val="12"/>
        <color theme="1"/>
        <rFont val="Calibri"/>
        <family val="2"/>
        <scheme val="minor"/>
      </rPr>
      <t xml:space="preserve">Natural  design elements (e.g., plants, water features, images of nature).
</t>
    </r>
    <r>
      <rPr>
        <b/>
        <sz val="11"/>
        <color rgb="FF000000"/>
        <rFont val="Calibri"/>
        <family val="2"/>
      </rPr>
      <t xml:space="preserve">  f)  </t>
    </r>
    <r>
      <rPr>
        <sz val="12"/>
        <color theme="1"/>
        <rFont val="Calibri"/>
        <family val="2"/>
        <scheme val="minor"/>
      </rPr>
      <t xml:space="preserve">Gamification.
</t>
    </r>
    <r>
      <rPr>
        <b/>
        <i/>
        <sz val="10"/>
        <color rgb="FF000000"/>
        <rFont val="Calibri"/>
        <family val="2"/>
      </rPr>
      <t xml:space="preserve">For All Spaces
</t>
    </r>
    <r>
      <rPr>
        <b/>
        <sz val="10"/>
        <color rgb="FF000000"/>
        <rFont val="Calibri"/>
        <family val="2"/>
      </rPr>
      <t xml:space="preserve">Staircases
</t>
    </r>
    <r>
      <rPr>
        <sz val="12"/>
        <color theme="1"/>
        <rFont val="Calibri"/>
        <family val="2"/>
        <scheme val="minor"/>
      </rPr>
      <t xml:space="preserve">At least one staircase or other active path between floors (e.g., ramps) is open to regular occupants, services all floors of the project and is and aesthetically designed through the inclusion of at least two independent strategies from the following list on each floor:
</t>
    </r>
    <r>
      <rPr>
        <b/>
        <sz val="11"/>
        <color rgb="FF000000"/>
        <rFont val="Calibri"/>
        <family val="2"/>
      </rPr>
      <t xml:space="preserve">  a)  </t>
    </r>
    <r>
      <rPr>
        <sz val="12"/>
        <color theme="1"/>
        <rFont val="Calibri"/>
        <family val="2"/>
        <scheme val="minor"/>
      </rPr>
      <t xml:space="preserve">Natural design elements (e.g., plants, water features, images of nature).
</t>
    </r>
    <r>
      <rPr>
        <b/>
        <sz val="11"/>
        <color rgb="FF000000"/>
        <rFont val="Calibri"/>
        <family val="2"/>
      </rPr>
      <t xml:space="preserve">  b)  </t>
    </r>
    <r>
      <rPr>
        <sz val="12"/>
        <color theme="1"/>
        <rFont val="Calibri"/>
        <family val="2"/>
        <scheme val="minor"/>
      </rPr>
      <t xml:space="preserve">Gamification.
</t>
    </r>
    <r>
      <rPr>
        <b/>
        <sz val="11"/>
        <color rgb="FF000000"/>
        <rFont val="Calibri"/>
        <family val="2"/>
      </rPr>
      <t xml:space="preserve">  c)  </t>
    </r>
    <r>
      <rPr>
        <sz val="12"/>
        <color theme="1"/>
        <rFont val="Calibri"/>
        <family val="2"/>
        <scheme val="minor"/>
      </rPr>
      <t xml:space="preserve">Music.
</t>
    </r>
    <r>
      <rPr>
        <b/>
        <sz val="11"/>
        <color rgb="FF000000"/>
        <rFont val="Calibri"/>
        <family val="2"/>
      </rPr>
      <t xml:space="preserve">  d)  </t>
    </r>
    <r>
      <rPr>
        <sz val="12"/>
        <color theme="1"/>
        <rFont val="Calibri"/>
        <family val="2"/>
        <scheme val="minor"/>
      </rPr>
      <t xml:space="preserve">Artwork.
</t>
    </r>
    <r>
      <rPr>
        <b/>
        <sz val="11"/>
        <color rgb="FF000000"/>
        <rFont val="Calibri"/>
        <family val="2"/>
      </rPr>
      <t xml:space="preserve">  e)  </t>
    </r>
    <r>
      <rPr>
        <sz val="12"/>
        <color theme="1"/>
        <rFont val="Calibri"/>
        <family val="2"/>
        <scheme val="minor"/>
      </rPr>
      <t xml:space="preserve">Light levels of at least 215 lux [20 fc] when in use.
</t>
    </r>
    <r>
      <rPr>
        <b/>
        <sz val="11"/>
        <color rgb="FF000000"/>
        <rFont val="Calibri"/>
        <family val="2"/>
      </rPr>
      <t xml:space="preserve">  f)  </t>
    </r>
    <r>
      <rPr>
        <sz val="12"/>
        <color theme="1"/>
        <rFont val="Calibri"/>
        <family val="2"/>
        <scheme val="minor"/>
      </rPr>
      <t xml:space="preserve">Views of an interior atrium, courtyard or daylight via windows or skylights.
</t>
    </r>
  </si>
  <si>
    <r>
      <rPr>
        <b/>
        <i/>
        <sz val="10"/>
        <color rgb="FF000000"/>
        <rFont val="Calibri"/>
        <family val="2"/>
      </rPr>
      <t xml:space="preserve">For All Spaces
</t>
    </r>
    <r>
      <rPr>
        <sz val="12"/>
        <color theme="1"/>
        <rFont val="Calibri"/>
        <family val="2"/>
        <scheme val="minor"/>
      </rPr>
      <t xml:space="preserve">Projects  implement point-of-decision signage that encourages stair use at each of the  following locations within the project boundary (minimum of one sign per location):
</t>
    </r>
    <r>
      <rPr>
        <b/>
        <sz val="11"/>
        <color rgb="FF000000"/>
        <rFont val="Calibri"/>
        <family val="2"/>
      </rPr>
      <t xml:space="preserve">  a)  </t>
    </r>
    <r>
      <rPr>
        <sz val="12"/>
        <color theme="1"/>
        <rFont val="Calibri"/>
        <family val="2"/>
        <scheme val="minor"/>
      </rPr>
      <t xml:space="preserve">Elevator  banks or other modes of motorized vertical circulation (e.g., escalators).
</t>
    </r>
    <r>
      <rPr>
        <b/>
        <sz val="11"/>
        <color rgb="FF000000"/>
        <rFont val="Calibri"/>
        <family val="2"/>
      </rPr>
      <t xml:space="preserve">  b)  </t>
    </r>
    <r>
      <rPr>
        <sz val="12"/>
        <color theme="1"/>
        <rFont val="Calibri"/>
        <family val="2"/>
        <scheme val="minor"/>
      </rPr>
      <t xml:space="preserve">Base of stairs/stairwells and re-entry points at each floor.
</t>
    </r>
    <r>
      <rPr>
        <b/>
        <sz val="11"/>
        <color rgb="FF000000"/>
        <rFont val="Calibri"/>
        <family val="2"/>
      </rPr>
      <t xml:space="preserve">  c)  </t>
    </r>
    <r>
      <rPr>
        <sz val="12"/>
        <color theme="1"/>
        <rFont val="Calibri"/>
        <family val="2"/>
        <scheme val="minor"/>
      </rPr>
      <t xml:space="preserve">Junctions in  corridors that lead to either a stairwell open to regular occupants or an elevator bank (or  other modes of motorized vertical circulation).
</t>
    </r>
  </si>
  <si>
    <r>
      <rPr>
        <b/>
        <i/>
        <sz val="10"/>
        <color rgb="FF000000"/>
        <rFont val="Calibri"/>
        <family val="2"/>
      </rPr>
      <t xml:space="preserve">For All Spaces
</t>
    </r>
    <r>
      <rPr>
        <sz val="12"/>
        <color theme="1"/>
        <rFont val="Calibri"/>
        <family val="2"/>
        <scheme val="minor"/>
      </rPr>
      <t xml:space="preserve">At least one staircase or other path between floors (e.g., ramps) meets the following requirements:
</t>
    </r>
    <r>
      <rPr>
        <b/>
        <sz val="11"/>
        <color rgb="FF000000"/>
        <rFont val="Calibri"/>
        <family val="2"/>
      </rPr>
      <t xml:space="preserve">  a)  </t>
    </r>
    <r>
      <rPr>
        <sz val="12"/>
        <color theme="1"/>
        <rFont val="Calibri"/>
        <family val="2"/>
        <scheme val="minor"/>
      </rPr>
      <t xml:space="preserve">Open to regular occupants.
</t>
    </r>
    <r>
      <rPr>
        <b/>
        <sz val="11"/>
        <color rgb="FF000000"/>
        <rFont val="Calibri"/>
        <family val="2"/>
      </rPr>
      <t xml:space="preserve">  b)  </t>
    </r>
    <r>
      <rPr>
        <sz val="12"/>
        <color theme="1"/>
        <rFont val="Calibri"/>
        <family val="2"/>
        <scheme val="minor"/>
      </rPr>
      <t xml:space="preserve">Services all floors of the project.
</t>
    </r>
    <r>
      <rPr>
        <b/>
        <sz val="11"/>
        <color rgb="FF000000"/>
        <rFont val="Calibri"/>
        <family val="2"/>
      </rPr>
      <t xml:space="preserve">  c)  </t>
    </r>
    <r>
      <rPr>
        <sz val="12"/>
        <color theme="1"/>
        <rFont val="Calibri"/>
        <family val="2"/>
        <scheme val="minor"/>
      </rPr>
      <t xml:space="preserve">Located physically and/or visibly before any motorized vertical circulation (e.g., elevator or escalator), as measured from the main point of entry to the project or building.
</t>
    </r>
  </si>
  <si>
    <r>
      <rPr>
        <b/>
        <i/>
        <sz val="10"/>
        <color rgb="FF000000"/>
        <rFont val="Calibri"/>
        <family val="2"/>
      </rPr>
      <t xml:space="preserve">For All Spaces except Dwelling UnitsRetail Spaces
</t>
    </r>
    <r>
      <rPr>
        <b/>
        <sz val="10"/>
        <color rgb="FF000000"/>
        <rFont val="Calibri"/>
        <family val="2"/>
      </rPr>
      <t xml:space="preserve">Bike parking infrastructure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Short-term bicycle parking is located within 30 m [100 ft] walk distance of the main building entrance and can accommodate at least 2.5% of peak visitors (minimum of four spaces per building).
</t>
    </r>
    <r>
      <rPr>
        <b/>
        <sz val="11"/>
        <color rgb="FF000000"/>
        <rFont val="Calibri"/>
        <family val="2"/>
      </rPr>
      <t xml:space="preserve">  b)  </t>
    </r>
    <r>
      <rPr>
        <sz val="12"/>
        <color theme="1"/>
        <rFont val="Calibri"/>
        <family val="2"/>
        <scheme val="minor"/>
      </rPr>
      <t xml:space="preserve">Long-term bicycle parking is located within 30 m [100 ft] walk distance of the main building entrance and can accommodate at least 5% of regular occupants (minimum of four spaces per building).
</t>
    </r>
    <r>
      <rPr>
        <b/>
        <sz val="11"/>
        <color rgb="FF000000"/>
        <rFont val="Calibri"/>
        <family val="2"/>
      </rPr>
      <t xml:space="preserve">  c)  </t>
    </r>
    <r>
      <rPr>
        <sz val="12"/>
        <color theme="1"/>
        <rFont val="Calibri"/>
        <family val="2"/>
        <scheme val="minor"/>
      </rPr>
      <t xml:space="preserve">Basic bicycle maintenance tools, including tire pumps, patch kits and hex keys, are provided on-site.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Bike parking policy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Bicycles are allowed in tenant spaces. In multi-floor buildings, building occupants and visitors are able to utilize elevators or freight elevators to transport bicycles between floors.
</t>
    </r>
    <r>
      <rPr>
        <b/>
        <sz val="11"/>
        <color rgb="FF000000"/>
        <rFont val="Calibri"/>
        <family val="2"/>
      </rPr>
      <t xml:space="preserve">  b)  </t>
    </r>
    <r>
      <rPr>
        <sz val="12"/>
        <color theme="1"/>
        <rFont val="Calibri"/>
        <family val="2"/>
        <scheme val="minor"/>
      </rPr>
      <t xml:space="preserve">Basic bicycle maintenance tools, including tire pumps, patch kits and hex keys, are provided on-site.
</t>
    </r>
    <r>
      <rPr>
        <b/>
        <i/>
        <sz val="10"/>
        <color rgb="FF000000"/>
        <rFont val="Calibri"/>
        <family val="2"/>
      </rPr>
      <t xml:space="preserve">For Dwelling Units
</t>
    </r>
    <r>
      <rPr>
        <b/>
        <sz val="10"/>
        <color rgb="FF000000"/>
        <rFont val="Calibri"/>
        <family val="2"/>
      </rPr>
      <t xml:space="preserve">Bike parking infrastructure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Short-term bicycle parking is located within 30 m [100 ft] walk distance of the main  building entrance and can accommodate at least 2.5% of peak visitors (minimum  of four spaces per building).
</t>
    </r>
    <r>
      <rPr>
        <b/>
        <sz val="11"/>
        <color rgb="FF000000"/>
        <rFont val="Calibri"/>
        <family val="2"/>
      </rPr>
      <t xml:space="preserve">  b)  </t>
    </r>
    <r>
      <rPr>
        <sz val="12"/>
        <color theme="1"/>
        <rFont val="Calibri"/>
        <family val="2"/>
        <scheme val="minor"/>
      </rPr>
      <t xml:space="preserve">Long-term bicycle parking is located within 30 m [100 ft] walk distance of the main  building entrance and can accommodate at least 30% of building residents  (minimum of one space per building).
</t>
    </r>
    <r>
      <rPr>
        <b/>
        <sz val="11"/>
        <color rgb="FF000000"/>
        <rFont val="Calibri"/>
        <family val="2"/>
      </rPr>
      <t xml:space="preserve">  c)  </t>
    </r>
    <r>
      <rPr>
        <sz val="12"/>
        <color theme="1"/>
        <rFont val="Calibri"/>
        <family val="2"/>
        <scheme val="minor"/>
      </rPr>
      <t xml:space="preserve">Basic bicycle maintenance tools, including tire pumps, patch kits and hex keys, are provided on-site.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Bike parking policy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Bicycles are allowed in dwelling units. In multi-floor buildings, building occupants and visitors are able to utilize elevators or freight elevators to transport bicycles between floors.
</t>
    </r>
    <r>
      <rPr>
        <b/>
        <sz val="11"/>
        <color rgb="FF000000"/>
        <rFont val="Calibri"/>
        <family val="2"/>
      </rPr>
      <t xml:space="preserve">  b)  </t>
    </r>
    <r>
      <rPr>
        <sz val="12"/>
        <color theme="1"/>
        <rFont val="Calibri"/>
        <family val="2"/>
        <scheme val="minor"/>
      </rPr>
      <t xml:space="preserve">Basic  bicycle maintenance tools, including tire pumps, patch kits and hex keys, are  provided on-site.
</t>
    </r>
  </si>
  <si>
    <r>
      <rPr>
        <b/>
        <i/>
        <sz val="10"/>
        <color rgb="FF000000"/>
        <rFont val="Calibri"/>
        <family val="2"/>
      </rPr>
      <t xml:space="preserve">For All Spaces except Dwelling Units
</t>
    </r>
    <r>
      <rPr>
        <sz val="12"/>
        <color theme="1"/>
        <rFont val="Calibri"/>
        <family val="2"/>
        <scheme val="minor"/>
      </rPr>
      <t xml:space="preserve">Projects  provide the following:
</t>
    </r>
    <r>
      <rPr>
        <b/>
        <sz val="11"/>
        <color rgb="FF000000"/>
        <rFont val="Calibri"/>
        <family val="2"/>
      </rPr>
      <t xml:space="preserve">  a)  </t>
    </r>
    <r>
      <rPr>
        <sz val="12"/>
        <color theme="1"/>
        <rFont val="Calibri"/>
        <family val="2"/>
        <scheme val="minor"/>
      </rPr>
      <t xml:space="preserve">One on-site shower and changing room for the first 100 regular occupants (excluding all early childhood education and primary school students) and an additional shower and changing facility for every 150 additional regular occupants (excluding all early childhood education and primary school students).
</t>
    </r>
    <r>
      <rPr>
        <b/>
        <sz val="11"/>
        <color rgb="FF000000"/>
        <rFont val="Calibri"/>
        <family val="2"/>
      </rPr>
      <t xml:space="preserve">  b)  </t>
    </r>
    <r>
      <rPr>
        <sz val="12"/>
        <color theme="1"/>
        <rFont val="Calibri"/>
        <family val="2"/>
        <scheme val="minor"/>
      </rPr>
      <t xml:space="preserve">One on-site locker for every five regular occupants or evidence that the lockers provided exceed demand by at least 20%.
</t>
    </r>
  </si>
  <si>
    <r>
      <rPr>
        <b/>
        <i/>
        <sz val="10"/>
        <color rgb="FF000000"/>
        <rFont val="Calibri"/>
        <family val="2"/>
      </rPr>
      <t xml:space="preserve">For All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The project is located within 400 m [0.25 mi] walk distance of at least eight existing use types. Uses and restrictions are defined in Appendix V2.
</t>
    </r>
  </si>
  <si>
    <r>
      <rPr>
        <b/>
        <i/>
        <sz val="10"/>
        <color rgb="FF000000"/>
        <rFont val="Calibri"/>
        <family val="2"/>
      </rPr>
      <t xml:space="preserve">For All Spaces
</t>
    </r>
    <r>
      <rPr>
        <sz val="12"/>
        <color theme="1"/>
        <rFont val="Calibri"/>
        <family val="2"/>
        <scheme val="minor"/>
      </rPr>
      <t xml:space="preserve">One of the  following requirements is met:
</t>
    </r>
    <r>
      <rPr>
        <b/>
        <sz val="11"/>
        <color rgb="FF000000"/>
        <rFont val="Calibri"/>
        <family val="2"/>
      </rPr>
      <t xml:space="preserve">  a)  </t>
    </r>
    <r>
      <rPr>
        <sz val="12"/>
        <color theme="1"/>
        <rFont val="Calibri"/>
        <family val="2"/>
        <scheme val="minor"/>
      </rPr>
      <t xml:space="preserve">The project is located in an area (zip or postal code) with a minimum Transit Score® of 70.
</t>
    </r>
    <r>
      <rPr>
        <b/>
        <sz val="11"/>
        <color rgb="FF000000"/>
        <rFont val="Calibri"/>
        <family val="2"/>
      </rPr>
      <t xml:space="preserve">  b)  </t>
    </r>
    <r>
      <rPr>
        <sz val="12"/>
        <color theme="1"/>
        <rFont val="Calibri"/>
        <family val="2"/>
        <scheme val="minor"/>
      </rPr>
      <t xml:space="preserve">The project is located in a community where mass transportation is present and offers a minimum of 72 trips per weekday and 40 trips per weekend day with service stations within:                              
      •  400 m [0.25 mi] walk distance of the project boundary for bus or streetcar.  
      •  800 m [0.5 mi] walk distance of the project boundary for bus rapid transit stops, light or heavy rail stations, commuter rail stations or ferry services.
</t>
    </r>
  </si>
  <si>
    <r>
      <rPr>
        <b/>
        <i/>
        <sz val="10"/>
        <color rgb="FF000000"/>
        <rFont val="Calibri"/>
        <family val="2"/>
      </rPr>
      <t xml:space="preserve">For All Spaces
</t>
    </r>
    <r>
      <rPr>
        <sz val="12"/>
        <color theme="1"/>
        <rFont val="Calibri"/>
        <family val="2"/>
        <scheme val="minor"/>
      </rPr>
      <t xml:space="preserve">One of  the following requirements is met:
</t>
    </r>
    <r>
      <rPr>
        <b/>
        <sz val="11"/>
        <color rgb="FF000000"/>
        <rFont val="Calibri"/>
        <family val="2"/>
      </rPr>
      <t xml:space="preserve">  a)  </t>
    </r>
    <r>
      <rPr>
        <sz val="12"/>
        <color theme="1"/>
        <rFont val="Calibri"/>
        <family val="2"/>
        <scheme val="minor"/>
      </rPr>
      <t xml:space="preserve">The  project is located in an area (zip or postal code) with a minimum Walk Score® of 70.
</t>
    </r>
    <r>
      <rPr>
        <b/>
        <sz val="11"/>
        <color rgb="FF000000"/>
        <rFont val="Calibri"/>
        <family val="2"/>
      </rPr>
      <t xml:space="preserve">  b)  </t>
    </r>
    <r>
      <rPr>
        <sz val="12"/>
        <color theme="1"/>
        <rFont val="Calibri"/>
        <family val="2"/>
        <scheme val="minor"/>
      </rPr>
      <t xml:space="preserve">90% of total street length within an 800 m [0.5 mi] radius of the project boundary has continuous sidewalks or all-weather pathways present on both sides.
</t>
    </r>
  </si>
  <si>
    <r>
      <rPr>
        <b/>
        <i/>
        <sz val="10"/>
        <color rgb="FF000000"/>
        <rFont val="Calibri"/>
        <family val="2"/>
      </rPr>
      <t xml:space="preserve">For All Spaces
</t>
    </r>
    <r>
      <rPr>
        <sz val="12"/>
        <color theme="1"/>
        <rFont val="Calibri"/>
        <family val="2"/>
        <scheme val="minor"/>
      </rPr>
      <t xml:space="preserve">One of  the following requirements is met:
</t>
    </r>
    <r>
      <rPr>
        <b/>
        <sz val="11"/>
        <color rgb="FF000000"/>
        <rFont val="Calibri"/>
        <family val="2"/>
      </rPr>
      <t xml:space="preserve">  a)  </t>
    </r>
    <r>
      <rPr>
        <sz val="12"/>
        <color theme="1"/>
        <rFont val="Calibri"/>
        <family val="2"/>
        <scheme val="minor"/>
      </rPr>
      <t xml:space="preserve">The  project is located                                  in an  area (zip or postal code) with a minimum Bike Score® of 70.
</t>
    </r>
    <r>
      <rPr>
        <b/>
        <sz val="11"/>
        <color rgb="FF000000"/>
        <rFont val="Calibri"/>
        <family val="2"/>
      </rPr>
      <t xml:space="preserve">  b)  </t>
    </r>
    <r>
      <rPr>
        <sz val="12"/>
        <color theme="1"/>
        <rFont val="Calibri"/>
        <family val="2"/>
        <scheme val="minor"/>
      </rPr>
      <t xml:space="preserve">The project is located within 200 m [656 ft] walk distance of an existing bicycle network that connects riders to at least 10 use types that are within a 4.8 km [3 mi] cycling distance. Uses and restrictions are defined in Appendix V2.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</si>
  <si>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Age- and ability-appropriate physical activity/exercise opportunities, led by a  qualified professional, are offered to eligible employees live, either in-person or virtually, at no cost at one of the frequencies shown in the table below:                                           
     	    Frequency         	    Points           
     	    At least one event per month         	    1           
     	    At least one event per week         	    2
</t>
    </r>
  </si>
  <si>
    <r>
      <rPr>
        <b/>
        <i/>
        <sz val="10"/>
        <color rgb="FF000000"/>
        <rFont val="Calibri"/>
        <family val="2"/>
      </rPr>
      <t xml:space="preserve">For All Spaces
</t>
    </r>
    <r>
      <rPr>
        <sz val="12"/>
        <color theme="1"/>
        <rFont val="Calibri"/>
        <family val="2"/>
        <scheme val="minor"/>
      </rPr>
      <t xml:space="preserve">The following requirements are met for early childhood education and primary school students:
</t>
    </r>
    <r>
      <rPr>
        <b/>
        <sz val="11"/>
        <color rgb="FF000000"/>
        <rFont val="Calibri"/>
        <family val="2"/>
      </rPr>
      <t xml:space="preserve">  a)  </t>
    </r>
    <r>
      <rPr>
        <sz val="12"/>
        <color theme="1"/>
        <rFont val="Calibri"/>
        <family val="2"/>
        <scheme val="minor"/>
      </rPr>
      <t xml:space="preserve">Meet one of the frequency requirements in the table below for physical activity opportunities (e.g., recess, physical education curriculum, before or after school programming):        
     	    Frequency         	    Points           
     	    &amp;gt; 180 minutes per week         	    1           
     	    &amp;gt; 60 minutes per day         	    2
</t>
    </r>
    <r>
      <rPr>
        <b/>
        <sz val="11"/>
        <color rgb="FF000000"/>
        <rFont val="Calibri"/>
        <family val="2"/>
      </rPr>
      <t xml:space="preserve">  b)  </t>
    </r>
    <r>
      <rPr>
        <sz val="12"/>
        <color theme="1"/>
        <rFont val="Calibri"/>
        <family val="2"/>
        <scheme val="minor"/>
      </rPr>
      <t xml:space="preserve">Have policies in place that stipulate physical activity  opportunities are not to be withheld as a form of punishment.
</t>
    </r>
  </si>
  <si>
    <r>
      <rPr>
        <b/>
        <i/>
        <sz val="10"/>
        <color rgb="FF000000"/>
        <rFont val="Calibri"/>
        <family val="2"/>
      </rPr>
      <t xml:space="preserve">For All Spaces
</t>
    </r>
    <r>
      <rPr>
        <b/>
        <sz val="10"/>
        <color rgb="FF000000"/>
        <rFont val="Calibri"/>
        <family val="2"/>
      </rPr>
      <t xml:space="preserve">Sit-stand workstations
</t>
    </r>
    <r>
      <rPr>
        <sz val="12"/>
        <color theme="1"/>
        <rFont val="Calibri"/>
        <family val="2"/>
        <scheme val="minor"/>
      </rPr>
      <t xml:space="preserve">Sit-stand  workstations are present in quantities described in the  table below and may include the following types:
</t>
    </r>
    <r>
      <rPr>
        <b/>
        <sz val="11"/>
        <color rgb="FF000000"/>
        <rFont val="Calibri"/>
        <family val="2"/>
      </rPr>
      <t xml:space="preserve">  a)  </t>
    </r>
    <r>
      <rPr>
        <sz val="12"/>
        <color theme="1"/>
        <rFont val="Calibri"/>
        <family val="2"/>
        <scheme val="minor"/>
      </rPr>
      <t xml:space="preserve">Manual or electric adjustable height workstation.
</t>
    </r>
    <r>
      <rPr>
        <b/>
        <sz val="11"/>
        <color rgb="FF000000"/>
        <rFont val="Calibri"/>
        <family val="2"/>
      </rPr>
      <t xml:space="preserve">  b)  </t>
    </r>
    <r>
      <rPr>
        <sz val="12"/>
        <color theme="1"/>
        <rFont val="Calibri"/>
        <family val="2"/>
        <scheme val="minor"/>
      </rPr>
      <t xml:space="preserve">Seated-height workstations with a manual or electric height-adjustable desktop stand. 
 	 Sit-Stand Desks     	Points 
 	At least 50% of workstations 	1 
 	At least 75% of workstations 	2
</t>
    </r>
    <r>
      <rPr>
        <b/>
        <i/>
        <sz val="10"/>
        <color rgb="FF000000"/>
        <rFont val="Calibri"/>
        <family val="2"/>
      </rPr>
      <t xml:space="preserve">For All Spaces
</t>
    </r>
    <r>
      <rPr>
        <b/>
        <sz val="10"/>
        <color rgb="FF000000"/>
        <rFont val="Calibri"/>
        <family val="2"/>
      </rPr>
      <t xml:space="preserve">Dynamic workstations
</t>
    </r>
    <r>
      <rPr>
        <sz val="12"/>
        <color theme="1"/>
        <rFont val="Calibri"/>
        <family val="2"/>
        <scheme val="minor"/>
      </rPr>
      <t xml:space="preserve">Dynamic  workstations are present in sufficient quantities  such that at least 3% of employees could reserve or use them at any time and may  include the following types:
</t>
    </r>
    <r>
      <rPr>
        <b/>
        <sz val="11"/>
        <color rgb="FF000000"/>
        <rFont val="Calibri"/>
        <family val="2"/>
      </rPr>
      <t xml:space="preserve">  a)  </t>
    </r>
    <r>
      <rPr>
        <sz val="12"/>
        <color theme="1"/>
        <rFont val="Calibri"/>
        <family val="2"/>
        <scheme val="minor"/>
      </rPr>
      <t xml:space="preserve">Treadmill desk.
</t>
    </r>
    <r>
      <rPr>
        <b/>
        <sz val="11"/>
        <color rgb="FF000000"/>
        <rFont val="Calibri"/>
        <family val="2"/>
      </rPr>
      <t xml:space="preserve">  b)  </t>
    </r>
    <r>
      <rPr>
        <sz val="12"/>
        <color theme="1"/>
        <rFont val="Calibri"/>
        <family val="2"/>
        <scheme val="minor"/>
      </rPr>
      <t xml:space="preserve">Bicycle desk.
</t>
    </r>
    <r>
      <rPr>
        <b/>
        <sz val="11"/>
        <color rgb="FF000000"/>
        <rFont val="Calibri"/>
        <family val="2"/>
      </rPr>
      <t xml:space="preserve">  c)  </t>
    </r>
    <r>
      <rPr>
        <sz val="12"/>
        <color theme="1"/>
        <rFont val="Calibri"/>
        <family val="2"/>
        <scheme val="minor"/>
      </rPr>
      <t xml:space="preserve">Portable  furnishings (e.g., stepper machine, balance board).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</si>
  <si>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At least one type of age and ability appropriate equipment from each of the following categories, accompanied by instructions for safe use, is made available to employees, students or residents (as applicable) at no cost:          
      •  Cardiorespiratory equipment.   
      •  Muscle-strengthening equipment.
</t>
    </r>
    <r>
      <rPr>
        <b/>
        <sz val="11"/>
        <color rgb="FF000000"/>
        <rFont val="Calibri"/>
        <family val="2"/>
      </rPr>
      <t xml:space="preserve">  b)  </t>
    </r>
    <r>
      <rPr>
        <sz val="12"/>
        <color theme="1"/>
        <rFont val="Calibri"/>
        <family val="2"/>
        <scheme val="minor"/>
      </rPr>
      <t xml:space="preserve">Total units for each category should allow for  use by at least 1% of employees, students or residents (as applicable) at any given time.
</t>
    </r>
  </si>
  <si>
    <r>
      <rPr>
        <b/>
        <i/>
        <sz val="10"/>
        <color rgb="FF000000"/>
        <rFont val="Calibri"/>
        <family val="2"/>
      </rPr>
      <t xml:space="preserve">For All Spaces
</t>
    </r>
    <r>
      <rPr>
        <sz val="12"/>
        <color theme="1"/>
        <rFont val="Calibri"/>
        <family val="2"/>
        <scheme val="minor"/>
      </rPr>
      <t xml:space="preserve">At  least one of the following is available at no cost to employees or residents (as applicable) within 800  m [0.5 mi] walk distance of the project boundary and is available for use at  least 75% of the year:
</t>
    </r>
    <r>
      <rPr>
        <b/>
        <sz val="11"/>
        <color rgb="FF000000"/>
        <rFont val="Calibri"/>
        <family val="2"/>
      </rPr>
      <t xml:space="preserve">  a)  </t>
    </r>
    <r>
      <rPr>
        <sz val="12"/>
        <color theme="1"/>
        <rFont val="Calibri"/>
        <family val="2"/>
        <scheme val="minor"/>
      </rPr>
      <t xml:space="preserve">A green space.
</t>
    </r>
    <r>
      <rPr>
        <b/>
        <sz val="11"/>
        <color rgb="FF000000"/>
        <rFont val="Calibri"/>
        <family val="2"/>
      </rPr>
      <t xml:space="preserve">  b)  </t>
    </r>
    <r>
      <rPr>
        <sz val="12"/>
        <color theme="1"/>
        <rFont val="Calibri"/>
        <family val="2"/>
        <scheme val="minor"/>
      </rPr>
      <t xml:space="preserve">Recreational  field or court.
</t>
    </r>
    <r>
      <rPr>
        <b/>
        <sz val="11"/>
        <color rgb="FF000000"/>
        <rFont val="Calibri"/>
        <family val="2"/>
      </rPr>
      <t xml:space="preserve">  c)  </t>
    </r>
    <r>
      <rPr>
        <sz val="12"/>
        <color theme="1"/>
        <rFont val="Calibri"/>
        <family val="2"/>
        <scheme val="minor"/>
      </rPr>
      <t xml:space="preserve">A gym,  fitness center or similar facility.
</t>
    </r>
    <r>
      <rPr>
        <b/>
        <sz val="11"/>
        <color rgb="FF000000"/>
        <rFont val="Calibri"/>
        <family val="2"/>
      </rPr>
      <t xml:space="preserve">  d)  </t>
    </r>
    <r>
      <rPr>
        <sz val="12"/>
        <color theme="1"/>
        <rFont val="Calibri"/>
        <family val="2"/>
        <scheme val="minor"/>
      </rPr>
      <t xml:space="preserve">A  walking, hiking or biking trail.
</t>
    </r>
    <r>
      <rPr>
        <b/>
        <sz val="11"/>
        <color rgb="FF000000"/>
        <rFont val="Calibri"/>
        <family val="2"/>
      </rPr>
      <t xml:space="preserve">  e)  </t>
    </r>
    <r>
      <rPr>
        <sz val="12"/>
        <color theme="1"/>
        <rFont val="Calibri"/>
        <family val="2"/>
        <scheme val="minor"/>
      </rPr>
      <t xml:space="preserve">Outdoor  fitness zone that includes all-weather fitness equipment.
</t>
    </r>
    <r>
      <rPr>
        <b/>
        <sz val="11"/>
        <color rgb="FF000000"/>
        <rFont val="Calibri"/>
        <family val="2"/>
      </rPr>
      <t xml:space="preserve">  f)  </t>
    </r>
    <r>
      <rPr>
        <sz val="12"/>
        <color theme="1"/>
        <rFont val="Calibri"/>
        <family val="2"/>
        <scheme val="minor"/>
      </rPr>
      <t xml:space="preserve">A play space geared toward children (e.g., a playground) that meets design requirements outlined by the U.S. Consumer Product Safety Commission (Appendix V4).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</si>
  <si>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The building's street-facing façades include no more than 15 m [50 ft] or 40% (linear distance) of blank space along the street level, achieved by incorporating at least one of the following design elements:   1. Street-level windows, which allow visibility into the space.   2. Window display cases.   3. Murals or other artistic installations.   4. Biophilic and other landscape elements.   5. Mixed building textures, colors and/or other design elements.
</t>
    </r>
  </si>
  <si>
    <r>
      <rPr>
        <b/>
        <i/>
        <sz val="10"/>
        <color rgb="FF000000"/>
        <rFont val="Calibri"/>
        <family val="2"/>
      </rPr>
      <t xml:space="preserve">For All Spaces
</t>
    </r>
    <r>
      <rPr>
        <sz val="12"/>
        <color theme="1"/>
        <rFont val="Calibri"/>
        <family val="2"/>
        <scheme val="minor"/>
      </rPr>
      <t xml:space="preserve">Projects  provide at least two of the following within the WELL project boundary:
</t>
    </r>
    <r>
      <rPr>
        <b/>
        <sz val="11"/>
        <color rgb="FF000000"/>
        <rFont val="Calibri"/>
        <family val="2"/>
      </rPr>
      <t xml:space="preserve">  a)  </t>
    </r>
    <r>
      <rPr>
        <sz val="12"/>
        <color theme="1"/>
        <rFont val="Calibri"/>
        <family val="2"/>
        <scheme val="minor"/>
      </rPr>
      <t xml:space="preserve">An outdoor plaza or similar open-air space that can be used year-round and contains seating and biophilic elements, provides access to daylight and is supported with wayfinding signage.   
</t>
    </r>
    <r>
      <rPr>
        <b/>
        <sz val="11"/>
        <color rgb="FF000000"/>
        <rFont val="Calibri"/>
        <family val="2"/>
      </rPr>
      <t xml:space="preserve">  b)  </t>
    </r>
    <r>
      <rPr>
        <sz val="12"/>
        <color theme="1"/>
        <rFont val="Calibri"/>
        <family val="2"/>
        <scheme val="minor"/>
      </rPr>
      <t xml:space="preserve">A  fountain or water feature.
</t>
    </r>
    <r>
      <rPr>
        <b/>
        <sz val="11"/>
        <color rgb="FF000000"/>
        <rFont val="Calibri"/>
        <family val="2"/>
      </rPr>
      <t xml:space="preserve">  c)  </t>
    </r>
    <r>
      <rPr>
        <sz val="12"/>
        <color theme="1"/>
        <rFont val="Calibri"/>
        <family val="2"/>
        <scheme val="minor"/>
      </rPr>
      <t xml:space="preserve">A walking  path or trail supported with wayfinding signage.
</t>
    </r>
    <r>
      <rPr>
        <b/>
        <sz val="11"/>
        <color rgb="FF000000"/>
        <rFont val="Calibri"/>
        <family val="2"/>
      </rPr>
      <t xml:space="preserve">  d)  </t>
    </r>
    <r>
      <rPr>
        <sz val="12"/>
        <color theme="1"/>
        <rFont val="Calibri"/>
        <family val="2"/>
        <scheme val="minor"/>
      </rPr>
      <t xml:space="preserve">A  drinking fountain or water refilling station.
</t>
    </r>
    <r>
      <rPr>
        <b/>
        <sz val="11"/>
        <color rgb="FF000000"/>
        <rFont val="Calibri"/>
        <family val="2"/>
      </rPr>
      <t xml:space="preserve">  e)  </t>
    </r>
    <r>
      <rPr>
        <sz val="12"/>
        <color theme="1"/>
        <rFont val="Calibri"/>
        <family val="2"/>
        <scheme val="minor"/>
      </rPr>
      <t xml:space="preserve">Trees,  planters and/or other landscaped elements.
</t>
    </r>
    <r>
      <rPr>
        <b/>
        <sz val="11"/>
        <color rgb="FF000000"/>
        <rFont val="Calibri"/>
        <family val="2"/>
      </rPr>
      <t xml:space="preserve">  f)  </t>
    </r>
    <r>
      <rPr>
        <sz val="12"/>
        <color theme="1"/>
        <rFont val="Calibri"/>
        <family val="2"/>
        <scheme val="minor"/>
      </rPr>
      <t xml:space="preserve">Artistic  installations.
</t>
    </r>
  </si>
  <si>
    <r>
      <rPr>
        <b/>
        <i/>
        <sz val="10"/>
        <color rgb="FF000000"/>
        <rFont val="Calibri"/>
        <family val="2"/>
      </rPr>
      <t xml:space="preserve">For All Spaces
</t>
    </r>
    <r>
      <rPr>
        <sz val="12"/>
        <color theme="1"/>
        <rFont val="Calibri"/>
        <family val="2"/>
        <scheme val="minor"/>
      </rPr>
      <t xml:space="preserve">At  least twice per year, a certified ergonomist or an individual with a  professional degree in human factors/ergonomics (or equivalent) offers the  following services to all employees:
</t>
    </r>
    <r>
      <rPr>
        <b/>
        <sz val="11"/>
        <color rgb="FF000000"/>
        <rFont val="Calibri"/>
        <family val="2"/>
      </rPr>
      <t xml:space="preserve">  a)  </t>
    </r>
    <r>
      <rPr>
        <sz val="12"/>
        <color theme="1"/>
        <rFont val="Calibri"/>
        <family val="2"/>
        <scheme val="minor"/>
      </rPr>
      <t xml:space="preserve">An  audit of existing ergonomic conditions in the space, including workstations,  furnishings, work areas and existing policies.
</t>
    </r>
    <r>
      <rPr>
        <b/>
        <sz val="11"/>
        <color rgb="FF000000"/>
        <rFont val="Calibri"/>
        <family val="2"/>
      </rPr>
      <t xml:space="preserve">  b)  </t>
    </r>
    <r>
      <rPr>
        <sz val="12"/>
        <color theme="1"/>
        <rFont val="Calibri"/>
        <family val="2"/>
        <scheme val="minor"/>
      </rPr>
      <t xml:space="preserve">On-site adjustments to existing  furnishings at occupant request and/or on-site training for staff on how to  adjust workstation furnishings.
</t>
    </r>
  </si>
  <si>
    <t>V10.2 / 1 Points 
β  Commit to Ergonomic Improvement</t>
  </si>
  <si>
    <r>
      <rPr>
        <b/>
        <i/>
        <sz val="10"/>
        <color rgb="FF000000"/>
        <rFont val="Calibri"/>
        <family val="2"/>
      </rPr>
      <t xml:space="preserve">For All Spaces
</t>
    </r>
    <r>
      <rPr>
        <b/>
        <sz val="10"/>
        <color rgb="FF000000"/>
        <rFont val="Calibri"/>
        <family val="2"/>
      </rPr>
      <t xml:space="preserve">Informed Ergonomic Design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The project describes how Part 1 informed design-decisions within Feature V02: Ergonomics Workstation Design and, as applicable, Feature V07: Active Furnishings.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Individual Ergonomic Needs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The project demonstrates a commitment to addressing the individual ergonomic needs of employees identified through individual ergonomics assessments. The timeline for delivery of solutions are communicated to employees.
</t>
    </r>
  </si>
  <si>
    <t>V10.3 / 1 Points 
β Support Remote Work Ergonomics</t>
  </si>
  <si>
    <r>
      <rPr>
        <b/>
        <i/>
        <sz val="10"/>
        <color rgb="FF000000"/>
        <rFont val="Calibri"/>
        <family val="2"/>
      </rPr>
      <t xml:space="preserve">For All Spaces
</t>
    </r>
    <r>
      <rPr>
        <sz val="12"/>
        <color theme="1"/>
        <rFont val="Calibri"/>
        <family val="2"/>
        <scheme val="minor"/>
      </rPr>
      <t xml:space="preserve">For projects where remote work is part of current organizational practices or part of business continuity plans involving temporary or unplanned remote work periods (e.g., office renovation, natural disaster, pandemic), the following requirements are met:
</t>
    </r>
    <r>
      <rPr>
        <b/>
        <sz val="11"/>
        <color rgb="FF000000"/>
        <rFont val="Calibri"/>
        <family val="2"/>
      </rPr>
      <t xml:space="preserve">  a)  </t>
    </r>
    <r>
      <rPr>
        <sz val="12"/>
        <color theme="1"/>
        <rFont val="Calibri"/>
        <family val="2"/>
        <scheme val="minor"/>
      </rPr>
      <t xml:space="preserve">The ergonomics program in Part 1 is tailored to support remote work scenarios (e.g., virtual versus in-person assessments, context-specific education).
</t>
    </r>
    <r>
      <rPr>
        <b/>
        <sz val="11"/>
        <color rgb="FF000000"/>
        <rFont val="Calibri"/>
        <family val="2"/>
      </rPr>
      <t xml:space="preserve">  b)  </t>
    </r>
    <r>
      <rPr>
        <sz val="12"/>
        <color theme="1"/>
        <rFont val="Calibri"/>
        <family val="2"/>
        <scheme val="minor"/>
      </rPr>
      <t xml:space="preserve">The project makes ergonomic supports, including, at minimum, ergonomic furnishings available to remote workers that fit their needs (as identified in Part 1) through pre-approved direct-purchases, reimbursement or subsidies.
</t>
    </r>
  </si>
  <si>
    <r>
      <rPr>
        <b/>
        <i/>
        <sz val="10"/>
        <color rgb="FF000000"/>
        <rFont val="Calibri"/>
        <family val="2"/>
      </rPr>
      <t xml:space="preserve">For All Spaces
</t>
    </r>
    <r>
      <rPr>
        <b/>
        <sz val="10"/>
        <color rgb="FF000000"/>
        <rFont val="Calibri"/>
        <family val="2"/>
      </rPr>
      <t xml:space="preserve">Employee programs
</t>
    </r>
    <r>
      <rPr>
        <sz val="12"/>
        <color theme="1"/>
        <rFont val="Calibri"/>
        <family val="2"/>
        <scheme val="minor"/>
      </rPr>
      <t xml:space="preserve">Projects  provide at least two of the following physical activity incentives for all  eligible employees:
</t>
    </r>
    <r>
      <rPr>
        <b/>
        <sz val="11"/>
        <color rgb="FF000000"/>
        <rFont val="Calibri"/>
        <family val="2"/>
      </rPr>
      <t xml:space="preserve">  a)  </t>
    </r>
    <r>
      <rPr>
        <sz val="12"/>
        <color theme="1"/>
        <rFont val="Calibri"/>
        <family val="2"/>
        <scheme val="minor"/>
      </rPr>
      <t xml:space="preserve">Financial  rewards including direct payments or subsidies, gift cards or prizes.
</t>
    </r>
    <r>
      <rPr>
        <b/>
        <sz val="11"/>
        <color rgb="FF000000"/>
        <rFont val="Calibri"/>
        <family val="2"/>
      </rPr>
      <t xml:space="preserve">  b)  </t>
    </r>
    <r>
      <rPr>
        <sz val="12"/>
        <color theme="1"/>
        <rFont val="Calibri"/>
        <family val="2"/>
        <scheme val="minor"/>
      </rPr>
      <t xml:space="preserve">Tax-exempt  payroll deductions related to active transportation, mass transportation or  other types of physical activity opportunities (e.g., gym membership).
</t>
    </r>
    <r>
      <rPr>
        <b/>
        <sz val="11"/>
        <color rgb="FF000000"/>
        <rFont val="Calibri"/>
        <family val="2"/>
      </rPr>
      <t xml:space="preserve">  c)  </t>
    </r>
    <r>
      <rPr>
        <sz val="12"/>
        <color theme="1"/>
        <rFont val="Calibri"/>
        <family val="2"/>
        <scheme val="minor"/>
      </rPr>
      <t xml:space="preserve">Bike  share memberships, gym memberships, fitness classes or other types of  opportunities (e.g., races, sports teams or training) that are offered at no cost or subsidized by at least 50%.
</t>
    </r>
    <r>
      <rPr>
        <b/>
        <sz val="11"/>
        <color rgb="FF000000"/>
        <rFont val="Calibri"/>
        <family val="2"/>
      </rPr>
      <t xml:space="preserve">  d)  </t>
    </r>
    <r>
      <rPr>
        <sz val="12"/>
        <color theme="1"/>
        <rFont val="Calibri"/>
        <family val="2"/>
        <scheme val="minor"/>
      </rPr>
      <t xml:space="preserve">Healthcare bonuses (e.g., additional coverage for health programs or lower co-pays and/or premiums).
</t>
    </r>
    <r>
      <rPr>
        <b/>
        <sz val="11"/>
        <color rgb="FF000000"/>
        <rFont val="Calibri"/>
        <family val="2"/>
      </rPr>
      <t xml:space="preserve">  e)  </t>
    </r>
    <r>
      <rPr>
        <sz val="12"/>
        <color theme="1"/>
        <rFont val="Calibri"/>
        <family val="2"/>
        <scheme val="minor"/>
      </rPr>
      <t xml:space="preserve">Paid  time off (at least one eight-hour day per quarter).
</t>
    </r>
    <r>
      <rPr>
        <b/>
        <sz val="11"/>
        <color rgb="FF000000"/>
        <rFont val="Calibri"/>
        <family val="2"/>
      </rPr>
      <t xml:space="preserve">  f)  </t>
    </r>
    <r>
      <rPr>
        <sz val="12"/>
        <color theme="1"/>
        <rFont val="Calibri"/>
        <family val="2"/>
        <scheme val="minor"/>
      </rPr>
      <t xml:space="preserve">Flexible  scheduling to accommodate physical activity that is not deducted from paid time  off.
</t>
    </r>
    <r>
      <rPr>
        <b/>
        <sz val="11"/>
        <color rgb="FF000000"/>
        <rFont val="Calibri"/>
        <family val="2"/>
      </rPr>
      <t xml:space="preserve">  g)  </t>
    </r>
    <r>
      <rPr>
        <sz val="12"/>
        <color theme="1"/>
        <rFont val="Calibri"/>
        <family val="2"/>
        <scheme val="minor"/>
      </rPr>
      <t xml:space="preserve">Other  non-monetary awards or programs (e.g., employee recognition, wellness  challenges or similar activities).
</t>
    </r>
    <r>
      <rPr>
        <b/>
        <i/>
        <sz val="10"/>
        <color rgb="FF000000"/>
        <rFont val="Calibri"/>
        <family val="2"/>
      </rPr>
      <t xml:space="preserve">For All Spaces
</t>
    </r>
    <r>
      <rPr>
        <b/>
        <sz val="10"/>
        <color rgb="FF000000"/>
        <rFont val="Calibri"/>
        <family val="2"/>
      </rPr>
      <t xml:space="preserve">Student programs
</t>
    </r>
    <r>
      <rPr>
        <sz val="12"/>
        <color theme="1"/>
        <rFont val="Calibri"/>
        <family val="2"/>
        <scheme val="minor"/>
      </rPr>
      <t xml:space="preserve">Early  childhood education, primary and secondary schools develop and implement the  following programs:
</t>
    </r>
    <r>
      <rPr>
        <b/>
        <sz val="11"/>
        <color rgb="FF000000"/>
        <rFont val="Calibri"/>
        <family val="2"/>
      </rPr>
      <t xml:space="preserve">  a)  </t>
    </r>
    <r>
      <rPr>
        <sz val="12"/>
        <color theme="1"/>
        <rFont val="Calibri"/>
        <family val="2"/>
        <scheme val="minor"/>
      </rPr>
      <t xml:space="preserve">A program that aims to reduce daily time  spent in at least one of the following sedentary behaviors:              
      •  TV viewing.  
      •  Recreational computer or smartphone use.  
      •  Video gaming.  
      •  Other recreational, screen-based sedentary  behaviors.
</t>
    </r>
    <r>
      <rPr>
        <b/>
        <sz val="11"/>
        <color rgb="FF000000"/>
        <rFont val="Calibri"/>
        <family val="2"/>
      </rPr>
      <t xml:space="preserve">  b)  </t>
    </r>
    <r>
      <rPr>
        <sz val="12"/>
        <color theme="1"/>
        <rFont val="Calibri"/>
        <family val="2"/>
        <scheme val="minor"/>
      </rPr>
      <t xml:space="preserve">A program that aims to promote daily physical activity through at least one of the following:                  
      •  Teaching strategies that incorporate movement and activity into the lesson.  
      •  Physical education.  
      •  Recess or similar physical activity breaks.  
      •  Combined school-based physical education and community-based interventions such as those that engage families or foster community partnerships.
</t>
    </r>
  </si>
  <si>
    <r>
      <rPr>
        <b/>
        <i/>
        <sz val="10"/>
        <color rgb="FF000000"/>
        <rFont val="Calibri"/>
        <family val="2"/>
      </rPr>
      <t xml:space="preserve">For All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Projects  maintain awareness of engagement in physical activity promotion programs and  report anonymized monthly averages submitted annually through WELL Online.
</t>
    </r>
  </si>
  <si>
    <r>
      <rPr>
        <b/>
        <i/>
        <sz val="10"/>
        <color rgb="FF000000"/>
        <rFont val="Calibri"/>
        <family val="2"/>
      </rPr>
      <t xml:space="preserve">For All Spaces
</t>
    </r>
    <r>
      <rPr>
        <sz val="12"/>
        <color theme="1"/>
        <rFont val="Calibri"/>
        <family val="2"/>
        <scheme val="minor"/>
      </rPr>
      <t xml:space="preserve">Wearables are made available to all eligible employees and meet the following requirements:
</t>
    </r>
    <r>
      <rPr>
        <b/>
        <sz val="11"/>
        <color rgb="FF000000"/>
        <rFont val="Calibri"/>
        <family val="2"/>
      </rPr>
      <t xml:space="preserve">  a)  </t>
    </r>
    <r>
      <rPr>
        <sz val="12"/>
        <color theme="1"/>
        <rFont val="Calibri"/>
        <family val="2"/>
        <scheme val="minor"/>
      </rPr>
      <t xml:space="preserve">Are provided for personal use at no cost  or are subsidized by at least 50%.
</t>
    </r>
    <r>
      <rPr>
        <b/>
        <sz val="11"/>
        <color rgb="FF000000"/>
        <rFont val="Calibri"/>
        <family val="2"/>
      </rPr>
      <t xml:space="preserve">  b)  </t>
    </r>
    <r>
      <rPr>
        <sz val="12"/>
        <color theme="1"/>
        <rFont val="Calibri"/>
        <family val="2"/>
        <scheme val="minor"/>
      </rPr>
      <t xml:space="preserve">Aggregate data via the device’s central platform, allowing individuals to monitor their own metrics over time.
</t>
    </r>
    <r>
      <rPr>
        <b/>
        <sz val="11"/>
        <color rgb="FF000000"/>
        <rFont val="Calibri"/>
        <family val="2"/>
      </rPr>
      <t xml:space="preserve">  c)  </t>
    </r>
    <r>
      <rPr>
        <sz val="12"/>
        <color theme="1"/>
        <rFont val="Calibri"/>
        <family val="2"/>
        <scheme val="minor"/>
      </rPr>
      <t xml:space="preserve">Measure at least two of the following physical  activity metrics:  
      •  Steps.  
      •  Active minutes and/or intensity.  
      •  Distance.  
      •  Activity types.  
      •                                                          Floors climbed.
</t>
    </r>
  </si>
  <si>
    <r>
      <rPr>
        <b/>
        <i/>
        <sz val="10"/>
        <color rgb="FF000000"/>
        <rFont val="Calibri"/>
        <family val="2"/>
      </rPr>
      <t xml:space="preserve">For All Spaces except Commercial Kitchen SpacesDwelling Units
</t>
    </r>
    <r>
      <rPr>
        <b/>
        <sz val="10"/>
        <color rgb="FF000000"/>
        <rFont val="Calibri"/>
        <family val="2"/>
      </rPr>
      <t xml:space="preserve">Mechanically ventilated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During 98% of the standard occupied hours of the year, 95% of regularly occupied spaces achieve thermal conditions representing Predicted Mean Vote (PMV) levels within +/-  0.5; PPD ≤ 10% (as per ASHRAE 55-2013, ISO 7730: 2005 or EN 15251:2007). Project describes outdoor weather conditions under which PMV and PPD levels would not be achieved, including historical weather data demonstrating that they are not expected to occur more than 2% of standard occupied hours per year.
</t>
    </r>
    <r>
      <rPr>
        <b/>
        <sz val="11"/>
        <color rgb="FF000000"/>
        <rFont val="Calibri"/>
        <family val="2"/>
      </rPr>
      <t xml:space="preserve">  b)  </t>
    </r>
    <r>
      <rPr>
        <sz val="12"/>
        <color theme="1"/>
        <rFont val="Calibri"/>
        <family val="2"/>
        <scheme val="minor"/>
      </rPr>
      <t xml:space="preserve">During all standard occupied hours of the year, all regularly occupied spaces achieve thermal conditions representing Predicted Mean Vote (PMV) levels within +/- 0.7; PPD ≤ 15%.
</t>
    </r>
    <r>
      <rPr>
        <b/>
        <sz val="11"/>
        <color rgb="FF000000"/>
        <rFont val="Calibri"/>
        <family val="2"/>
      </rPr>
      <t xml:space="preserve">  c)  </t>
    </r>
    <r>
      <rPr>
        <sz val="12"/>
        <color theme="1"/>
        <rFont val="Calibri"/>
        <family val="2"/>
        <scheme val="minor"/>
      </rPr>
      <t xml:space="preserve">Projects submit assumptions of clothing insulation and metabolic rate (and for projects using the elevated air speed method, air speed at a height between 0.6 and 1.7 m [2 to 5.6 ft]) used in design calculations.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Naturally ventilated spaces
</t>
    </r>
    <r>
      <rPr>
        <sz val="12"/>
        <color theme="1"/>
        <rFont val="Calibri"/>
        <family val="2"/>
        <scheme val="minor"/>
      </rPr>
      <t xml:space="preserve">One of the following requirements is met:
</t>
    </r>
    <r>
      <rPr>
        <b/>
        <sz val="11"/>
        <color rgb="FF000000"/>
        <rFont val="Calibri"/>
        <family val="2"/>
      </rPr>
      <t xml:space="preserve">  a)  </t>
    </r>
    <r>
      <rPr>
        <sz val="12"/>
        <color theme="1"/>
        <rFont val="Calibri"/>
        <family val="2"/>
        <scheme val="minor"/>
      </rPr>
      <t xml:space="preserve">80% acceptability limit (as per ASHRAE 55-2013) in regularly occupied spaces.
</t>
    </r>
    <r>
      <rPr>
        <b/>
        <sz val="11"/>
        <color rgb="FF000000"/>
        <rFont val="Calibri"/>
        <family val="2"/>
      </rPr>
      <t xml:space="preserve">  b)  </t>
    </r>
    <r>
      <rPr>
        <sz val="12"/>
        <color theme="1"/>
        <rFont val="Calibri"/>
        <family val="2"/>
        <scheme val="minor"/>
      </rPr>
      <t xml:space="preserve">Class I or II acceptability limit (as per EN 15251:2007)   in regularly occupied spaces.
</t>
    </r>
    <r>
      <rPr>
        <b/>
        <i/>
        <sz val="10"/>
        <color rgb="FF000000"/>
        <rFont val="Calibri"/>
        <family val="2"/>
      </rPr>
      <t xml:space="preserve">For Commercial Kitchen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The operative temperature in the kitchen does not exceed 27  °C [80 °F] at any time.
</t>
    </r>
    <r>
      <rPr>
        <b/>
        <i/>
        <sz val="10"/>
        <color rgb="FF000000"/>
        <rFont val="Calibri"/>
        <family val="2"/>
      </rPr>
      <t xml:space="preserve">For Dwelling Units
</t>
    </r>
    <r>
      <rPr>
        <sz val="12"/>
        <color theme="1"/>
        <rFont val="Calibri"/>
        <family val="2"/>
        <scheme val="minor"/>
      </rPr>
      <t xml:space="preserve">All regularly  occupied spaces meet one of the following requirements:
</t>
    </r>
    <r>
      <rPr>
        <b/>
        <sz val="11"/>
        <color rgb="FF000000"/>
        <rFont val="Calibri"/>
        <family val="2"/>
      </rPr>
      <t xml:space="preserve">  a)  </t>
    </r>
    <r>
      <rPr>
        <sz val="12"/>
        <color theme="1"/>
        <rFont val="Calibri"/>
        <family val="2"/>
        <scheme val="minor"/>
      </rPr>
      <t xml:space="preserve">Satisfy the conditions listed for “All spaces.”
</t>
    </r>
    <r>
      <rPr>
        <b/>
        <sz val="11"/>
        <color rgb="FF000000"/>
        <rFont val="Calibri"/>
        <family val="2"/>
      </rPr>
      <t xml:space="preserve">  b)  </t>
    </r>
    <r>
      <rPr>
        <sz val="12"/>
        <color theme="1"/>
        <rFont val="Calibri"/>
        <family val="2"/>
        <scheme val="minor"/>
      </rPr>
      <t xml:space="preserve">Meet the below:                                      
      •  If the local climate requires cooling, each dwelling unit  has the flexibility to accommodate the installation of cooling device(s) that  allow tenants to maintain desirable comfort conditions in bedrooms and living  spaces.   
      •  Project owner identifies at least three types of cooling mechanisms (e.g., split systems, ceiling fans or other systems that improve thermal comfort)  and provides installation assistance for the cooling mechanism selected by a  tenant.   
      •  Project owner educates or assists tenants with maintaining their  cooling mechanism(s).  
      •  Projects provide a heating system to meet minimum temperature  requirements from ASHRAE 55:2013, ISO 7730:2005 or EN 15251:2007.
</t>
    </r>
  </si>
  <si>
    <r>
      <rPr>
        <b/>
        <i/>
        <sz val="10"/>
        <color rgb="FF000000"/>
        <rFont val="Calibri"/>
        <family val="2"/>
      </rPr>
      <t xml:space="preserve">For All Spaces
</t>
    </r>
    <r>
      <rPr>
        <sz val="12"/>
        <color theme="1"/>
        <rFont val="Calibri"/>
        <family val="2"/>
        <scheme val="minor"/>
      </rPr>
      <t xml:space="preserve">Conduct ongoing monitoring according to the following requirements:
</t>
    </r>
    <r>
      <rPr>
        <b/>
        <sz val="11"/>
        <color rgb="FF000000"/>
        <rFont val="Calibri"/>
        <family val="2"/>
      </rPr>
      <t xml:space="preserve">  a)  </t>
    </r>
    <r>
      <rPr>
        <sz val="12"/>
        <color theme="1"/>
        <rFont val="Calibri"/>
        <family val="2"/>
        <scheme val="minor"/>
      </rPr>
      <t xml:space="preserve">The dry-bulb temperature, relative humidity, air speed (only for projects that use elevated air speed method) and mean radiant temperature are monitored in regularly occupied spaces within the building at intervals no less than twice a year (once in winter and once in summer season), and results are annually submitted through WELL Online.
</t>
    </r>
    <r>
      <rPr>
        <b/>
        <sz val="11"/>
        <color rgb="FF000000"/>
        <rFont val="Calibri"/>
        <family val="2"/>
      </rPr>
      <t xml:space="preserve">  b)  </t>
    </r>
    <r>
      <rPr>
        <sz val="12"/>
        <color theme="1"/>
        <rFont val="Calibri"/>
        <family val="2"/>
        <scheme val="minor"/>
      </rPr>
      <t xml:space="preserve">The number and location of sampling points comply with  the requirements outlined in the Performance Verification Guidebook.
</t>
    </r>
  </si>
  <si>
    <r>
      <rPr>
        <b/>
        <i/>
        <sz val="10"/>
        <color rgb="FF000000"/>
        <rFont val="Calibri"/>
        <family val="2"/>
      </rPr>
      <t xml:space="preserve">For All Spaces except Commercial Kitchen Spaces
</t>
    </r>
    <r>
      <rPr>
        <b/>
        <sz val="10"/>
        <color rgb="FF000000"/>
        <rFont val="Calibri"/>
        <family val="2"/>
      </rPr>
      <t xml:space="preserve">Mechanically ventilated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During all standard occupied hours of the year, all regularly occupied spaces achieve thermal conditions representing Predicted Mean Vote (PMV) levels within +/- 0.5; PPD ≤ 10% (as per ASHRAE 55-2013, ISO 7730:2005 or EN 15251:2007).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Naturally ventilated spaces
</t>
    </r>
    <r>
      <rPr>
        <sz val="12"/>
        <color theme="1"/>
        <rFont val="Calibri"/>
        <family val="2"/>
        <scheme val="minor"/>
      </rPr>
      <t xml:space="preserve">During all standard occupied hours of the year, all regularly occupied spaces achieve one of the following thermal conditions:
</t>
    </r>
    <r>
      <rPr>
        <b/>
        <sz val="11"/>
        <color rgb="FF000000"/>
        <rFont val="Calibri"/>
        <family val="2"/>
      </rPr>
      <t xml:space="preserve">  a)  </t>
    </r>
    <r>
      <rPr>
        <sz val="12"/>
        <color theme="1"/>
        <rFont val="Calibri"/>
        <family val="2"/>
        <scheme val="minor"/>
      </rPr>
      <t xml:space="preserve">90% acceptability limit (as per ASHRAE 55-2013).
</t>
    </r>
    <r>
      <rPr>
        <b/>
        <sz val="11"/>
        <color rgb="FF000000"/>
        <rFont val="Calibri"/>
        <family val="2"/>
      </rPr>
      <t xml:space="preserve">  b)  </t>
    </r>
    <r>
      <rPr>
        <sz val="12"/>
        <color theme="1"/>
        <rFont val="Calibri"/>
        <family val="2"/>
        <scheme val="minor"/>
      </rPr>
      <t xml:space="preserve">Class I acceptability limit (as per EN 15251:2007).
</t>
    </r>
  </si>
  <si>
    <r>
      <rPr>
        <b/>
        <i/>
        <sz val="10"/>
        <color rgb="FF000000"/>
        <rFont val="Calibri"/>
        <family val="2"/>
      </rPr>
      <t xml:space="preserve">For All Spaces except Commercial Kitchen SpacesDwelling Units
</t>
    </r>
    <r>
      <rPr>
        <sz val="12"/>
        <color theme="1"/>
        <rFont val="Calibri"/>
        <family val="2"/>
        <scheme val="minor"/>
      </rPr>
      <t xml:space="preserve">A post-occupancy survey is administered at least twice a year, including once in June, July or August and once in December, January or February, at least six months after occupancy, which satisfies the following conditions:
</t>
    </r>
    <r>
      <rPr>
        <b/>
        <sz val="11"/>
        <color rgb="FF000000"/>
        <rFont val="Calibri"/>
        <family val="2"/>
      </rPr>
      <t xml:space="preserve">  a)  </t>
    </r>
    <r>
      <rPr>
        <sz val="12"/>
        <color theme="1"/>
        <rFont val="Calibri"/>
        <family val="2"/>
        <scheme val="minor"/>
      </rPr>
      <t xml:space="preserve">Responses are collected from the following number of respondents:  
      •  At least 35% the total occupants if more than 45 occupants are solicited.   
      •  At least 15 occupants if solicited occupants number is between 20 and 45.  
      •  At least 80% of the total occupants if fewer than 20 occupants are solicited.
</t>
    </r>
    <r>
      <rPr>
        <b/>
        <sz val="11"/>
        <color rgb="FF000000"/>
        <rFont val="Calibri"/>
        <family val="2"/>
      </rPr>
      <t xml:space="preserve">  b)  </t>
    </r>
    <r>
      <rPr>
        <sz val="12"/>
        <color theme="1"/>
        <rFont val="Calibri"/>
        <family val="2"/>
        <scheme val="minor"/>
      </rPr>
      <t xml:space="preserve">The survey includes an assessment of overall satisfaction with thermal performance and identification of thermal comfort-related issues in accordance with either:  
      •  The sample survey in Appendix T1.  
      •  Any pre-approved survey listed in Part 1: Administer Project Survey in Feature C03: Occupant Survey.
</t>
    </r>
    <r>
      <rPr>
        <b/>
        <sz val="11"/>
        <color rgb="FF000000"/>
        <rFont val="Calibri"/>
        <family val="2"/>
      </rPr>
      <t xml:space="preserve">  c)  </t>
    </r>
    <r>
      <rPr>
        <sz val="12"/>
        <color theme="1"/>
        <rFont val="Calibri"/>
        <family val="2"/>
        <scheme val="minor"/>
      </rPr>
      <t xml:space="preserve">The results of the survey responses comply with one of the target satisfaction thresholds as specified in the table below: 
 	Thermal Comfort Satisfaction Thresholds 	Points 
 	80% of regular occupants 	2 
 	90% of regular occupants 	3
</t>
    </r>
    <r>
      <rPr>
        <b/>
        <sz val="11"/>
        <color rgb="FF000000"/>
        <rFont val="Calibri"/>
        <family val="2"/>
      </rPr>
      <t xml:space="preserve">  d)  </t>
    </r>
    <r>
      <rPr>
        <sz val="12"/>
        <color theme="1"/>
        <rFont val="Calibri"/>
        <family val="2"/>
        <scheme val="minor"/>
      </rPr>
      <t xml:space="preserve">All regular occupants are invited to participate in the anonymous survey.
</t>
    </r>
  </si>
  <si>
    <r>
      <rPr>
        <b/>
        <i/>
        <sz val="10"/>
        <color rgb="FF000000"/>
        <rFont val="Calibri"/>
        <family val="2"/>
      </rPr>
      <t xml:space="preserve">For Office Spaces
</t>
    </r>
    <r>
      <rPr>
        <sz val="12"/>
        <color theme="1"/>
        <rFont val="Calibri"/>
        <family val="2"/>
        <scheme val="minor"/>
      </rPr>
      <t xml:space="preserve">Projects meet the following requirements:
</t>
    </r>
    <r>
      <rPr>
        <b/>
        <sz val="11"/>
        <color rgb="FF000000"/>
        <rFont val="Calibri"/>
        <family val="2"/>
      </rPr>
      <t xml:space="preserve">  a)  </t>
    </r>
    <r>
      <rPr>
        <sz val="12"/>
        <color theme="1"/>
        <rFont val="Calibri"/>
        <family val="2"/>
        <scheme val="minor"/>
      </rPr>
      <t xml:space="preserve">The  building provides a thermal variation of at least 3 °C [5 °F] across open  workspaces over 200 m² [2,150 ft²], between rooms with more than 10 people and/or between floors.
</t>
    </r>
    <r>
      <rPr>
        <b/>
        <sz val="11"/>
        <color rgb="FF000000"/>
        <rFont val="Calibri"/>
        <family val="2"/>
      </rPr>
      <t xml:space="preserve">  b)  </t>
    </r>
    <r>
      <rPr>
        <sz val="12"/>
        <color theme="1"/>
        <rFont val="Calibri"/>
        <family val="2"/>
        <scheme val="minor"/>
      </rPr>
      <t xml:space="preserve">All office spaces with employees performing  tasks that require similar workstations use free address to allow employees to select a work space with a desired temperature.
</t>
    </r>
  </si>
  <si>
    <r>
      <rPr>
        <b/>
        <i/>
        <sz val="10"/>
        <color rgb="FF000000"/>
        <rFont val="Calibri"/>
        <family val="2"/>
      </rPr>
      <t xml:space="preserve">For All Spaces except Commercial Kitchen SpacesDwelling Units
</t>
    </r>
    <r>
      <rPr>
        <sz val="12"/>
        <color theme="1"/>
        <rFont val="Calibri"/>
        <family val="2"/>
        <scheme val="minor"/>
      </rPr>
      <t xml:space="preserve">Points are awarded based on the proportion of regular occupants that are covered by at least one of the following requirements:   
 	    Availability       	    Points       
 	    50-99%        2     
 	100%    3
</t>
    </r>
    <r>
      <rPr>
        <b/>
        <sz val="11"/>
        <color rgb="FF000000"/>
        <rFont val="Calibri"/>
        <family val="2"/>
      </rPr>
      <t xml:space="preserve">  a)  </t>
    </r>
    <r>
      <rPr>
        <sz val="12"/>
        <color theme="1"/>
        <rFont val="Calibri"/>
        <family val="2"/>
        <scheme val="minor"/>
      </rPr>
      <t xml:space="preserve">In all regularly occupied and shared  spaces within the same heating or cooling zone, regular occupants have  access upon request to personal thermal comfort devices (e.g., personalized  fans, heated/cooled chairs, and others, except combustion-based space heaters)  that provide individual user control of air speed, air temperature and/or mean  radiant temperature.
</t>
    </r>
    <r>
      <rPr>
        <b/>
        <sz val="11"/>
        <color rgb="FF000000"/>
        <rFont val="Calibri"/>
        <family val="2"/>
      </rPr>
      <t xml:space="preserve">  b)  </t>
    </r>
    <r>
      <rPr>
        <sz val="12"/>
        <color theme="1"/>
        <rFont val="Calibri"/>
        <family val="2"/>
        <scheme val="minor"/>
      </rPr>
      <t xml:space="preserve">All rooms with a heating and/or cooling  system that are regularly occupied by a single occupant meet one of the below conditions:  
      •  Occupant has the ability to adjust the  temperature.  
      •                                              Occupant has access to  personal thermal comfort devices.    
      •  Implement localized air delivery as described in Part 4: Implement Advanced Air Distribution of Feature A06: Enhanced Ventilation.
</t>
    </r>
  </si>
  <si>
    <r>
      <rPr>
        <b/>
        <i/>
        <sz val="10"/>
        <color rgb="FF000000"/>
        <rFont val="Calibri"/>
        <family val="2"/>
      </rPr>
      <t xml:space="preserve">For All Spaces except Commercial Kitchen SpacesDwelling Units
</t>
    </r>
    <r>
      <rPr>
        <sz val="12"/>
        <color theme="1"/>
        <rFont val="Calibri"/>
        <family val="2"/>
        <scheme val="minor"/>
      </rPr>
      <t xml:space="preserve">Projects meet the  following requirements:
</t>
    </r>
    <r>
      <rPr>
        <b/>
        <sz val="11"/>
        <color rgb="FF000000"/>
        <rFont val="Calibri"/>
        <family val="2"/>
      </rPr>
      <t xml:space="preserve">  a)  </t>
    </r>
    <r>
      <rPr>
        <sz val="12"/>
        <color theme="1"/>
        <rFont val="Calibri"/>
        <family val="2"/>
        <scheme val="minor"/>
      </rPr>
      <t xml:space="preserve">All occupants have access upon request to  blankets. Used shared blankets are washed at minimum on a weekly basis.
</t>
    </r>
    <r>
      <rPr>
        <b/>
        <sz val="11"/>
        <color rgb="FF000000"/>
        <rFont val="Calibri"/>
        <family val="2"/>
      </rPr>
      <t xml:space="preserve">  b)  </t>
    </r>
    <r>
      <rPr>
        <sz val="12"/>
        <color theme="1"/>
        <rFont val="Calibri"/>
        <family val="2"/>
        <scheme val="minor"/>
      </rPr>
      <t xml:space="preserve">A flexible dress code policy allows for individual thermal preferences.
</t>
    </r>
  </si>
  <si>
    <r>
      <rPr>
        <b/>
        <i/>
        <sz val="10"/>
        <color rgb="FF000000"/>
        <rFont val="Calibri"/>
        <family val="2"/>
      </rPr>
      <t xml:space="preserve">For All Spaces except Commercial Kitchen Spaces
</t>
    </r>
    <r>
      <rPr>
        <sz val="12"/>
        <color theme="1"/>
        <rFont val="Calibri"/>
        <family val="2"/>
        <scheme val="minor"/>
      </rPr>
      <t xml:space="preserve">At  least 50% of the floor area of regularly occupied spaces within the project boundary is serviced by one of the following systems:
</t>
    </r>
    <r>
      <rPr>
        <b/>
        <sz val="11"/>
        <color rgb="FF000000"/>
        <rFont val="Calibri"/>
        <family val="2"/>
      </rPr>
      <t xml:space="preserve">  a)  </t>
    </r>
    <r>
      <rPr>
        <sz val="12"/>
        <color theme="1"/>
        <rFont val="Calibri"/>
        <family val="2"/>
        <scheme val="minor"/>
      </rPr>
      <t xml:space="preserve">Hydronic  radiant heating and/or cooling systems.
</t>
    </r>
    <r>
      <rPr>
        <b/>
        <sz val="11"/>
        <color rgb="FF000000"/>
        <rFont val="Calibri"/>
        <family val="2"/>
      </rPr>
      <t xml:space="preserve">  b)  </t>
    </r>
    <r>
      <rPr>
        <sz val="12"/>
        <color theme="1"/>
        <rFont val="Calibri"/>
        <family val="2"/>
        <scheme val="minor"/>
      </rPr>
      <t xml:space="preserve">Electric  radiant systems.
</t>
    </r>
  </si>
  <si>
    <r>
      <rPr>
        <b/>
        <i/>
        <sz val="10"/>
        <color rgb="FF000000"/>
        <rFont val="Calibri"/>
        <family val="2"/>
      </rPr>
      <t xml:space="preserve">For All Spaces
</t>
    </r>
    <r>
      <rPr>
        <b/>
        <sz val="10"/>
        <color rgb="FF000000"/>
        <rFont val="Calibri"/>
        <family val="2"/>
      </rPr>
      <t xml:space="preserve">Mechanically ventilated spaces
</t>
    </r>
    <r>
      <rPr>
        <sz val="12"/>
        <color theme="1"/>
        <rFont val="Calibri"/>
        <family val="2"/>
        <scheme val="minor"/>
      </rPr>
      <t xml:space="preserve">Regularly occupied spaces use an independent system for heating and/or cooling (a dedicated outdoor air system) that meets one of the  following requirements:
</t>
    </r>
    <r>
      <rPr>
        <b/>
        <sz val="11"/>
        <color rgb="FF000000"/>
        <rFont val="Calibri"/>
        <family val="2"/>
      </rPr>
      <t xml:space="preserve">  a)  </t>
    </r>
    <r>
      <rPr>
        <sz val="12"/>
        <color theme="1"/>
        <rFont val="Calibri"/>
        <family val="2"/>
        <scheme val="minor"/>
      </rPr>
      <t xml:space="preserve">The system complies with ASHRAE Design  Guide For Dedicated Outdoor Air Systems (2017).
</t>
    </r>
    <r>
      <rPr>
        <b/>
        <sz val="11"/>
        <color rgb="FF000000"/>
        <rFont val="Calibri"/>
        <family val="2"/>
      </rPr>
      <t xml:space="preserve">  b)  </t>
    </r>
    <r>
      <rPr>
        <sz val="12"/>
        <color theme="1"/>
        <rFont val="Calibri"/>
        <family val="2"/>
        <scheme val="minor"/>
      </rPr>
      <t xml:space="preserve">A detailed design review of the proposed  system is conducted by an independent, qualified and registered professional  mechanical engineer demonstrated not to have a conflict of interest. The review addresses thermal comfort (dry-bulb temperature, humidity  and air velocity, at a minimum) and ventilation rates, as well as overall  serviceability and system reliability. Reports must demonstrate satisfactory  compliance with ventilation standards of Part 1: Ensure Adequate Ventilation in Feature A03: Ventilation  Effectiveness .
</t>
    </r>
  </si>
  <si>
    <r>
      <rPr>
        <b/>
        <i/>
        <sz val="10"/>
        <color rgb="FF000000"/>
        <rFont val="Calibri"/>
        <family val="2"/>
      </rPr>
      <t xml:space="preserve">For All Spaces
</t>
    </r>
    <r>
      <rPr>
        <sz val="12"/>
        <color theme="1"/>
        <rFont val="Calibri"/>
        <family val="2"/>
        <scheme val="minor"/>
      </rPr>
      <t xml:space="preserve">All regularly occupied spaces, except high-humidity areas, meet one of the following requirements:
</t>
    </r>
    <r>
      <rPr>
        <b/>
        <sz val="11"/>
        <color rgb="FF000000"/>
        <rFont val="Calibri"/>
        <family val="2"/>
      </rPr>
      <t xml:space="preserve">  a)  </t>
    </r>
    <r>
      <rPr>
        <sz val="12"/>
        <color theme="1"/>
        <rFont val="Calibri"/>
        <family val="2"/>
        <scheme val="minor"/>
      </rPr>
      <t xml:space="preserve">The mechanical system has the capability of maintaining relative humidity between 30% and 60% at all times by adding or removing moisture  from the air.
</t>
    </r>
    <r>
      <rPr>
        <b/>
        <sz val="11"/>
        <color rgb="FF000000"/>
        <rFont val="Calibri"/>
        <family val="2"/>
      </rPr>
      <t xml:space="preserve">  b)  </t>
    </r>
    <r>
      <rPr>
        <sz val="12"/>
        <color theme="1"/>
        <rFont val="Calibri"/>
        <family val="2"/>
        <scheme val="minor"/>
      </rPr>
      <t xml:space="preserve">The modeled relative humidity levels in the space are between 30% and 60% for at least 98% of all  business hours of the year.
</t>
    </r>
  </si>
  <si>
    <r>
      <rPr>
        <b/>
        <i/>
        <sz val="10"/>
        <color rgb="FF000000"/>
        <rFont val="Calibri"/>
        <family val="2"/>
      </rPr>
      <t xml:space="preserve">For All Spaces
</t>
    </r>
    <r>
      <rPr>
        <b/>
        <sz val="10"/>
        <color rgb="FF000000"/>
        <rFont val="Calibri"/>
        <family val="2"/>
      </rPr>
      <t xml:space="preserve">Window design
</t>
    </r>
    <r>
      <rPr>
        <sz val="12"/>
        <color theme="1"/>
        <rFont val="Calibri"/>
        <family val="2"/>
        <scheme val="minor"/>
      </rPr>
      <t xml:space="preserve">Operable windows may be opened according to the following requirements (windows which may be opened in both modes may count for both requirements a and b):
</t>
    </r>
    <r>
      <rPr>
        <b/>
        <sz val="11"/>
        <color rgb="FF000000"/>
        <rFont val="Calibri"/>
        <family val="2"/>
      </rPr>
      <t xml:space="preserve">  a)  </t>
    </r>
    <r>
      <rPr>
        <sz val="12"/>
        <color theme="1"/>
        <rFont val="Calibri"/>
        <family val="2"/>
        <scheme val="minor"/>
      </rPr>
      <t xml:space="preserve">At least 70% of operable windows may be opened such that at least half of the opening is not more than 1.8 m [5.9 ft] above the finished floor and opening is at least 0.3 m [1 ft]  in the smallest dimension. At least one such window is present in each room with operable windows.
</t>
    </r>
    <r>
      <rPr>
        <b/>
        <sz val="11"/>
        <color rgb="FF000000"/>
        <rFont val="Calibri"/>
        <family val="2"/>
      </rPr>
      <t xml:space="preserve">  b)  </t>
    </r>
    <r>
      <rPr>
        <sz val="12"/>
        <color theme="1"/>
        <rFont val="Calibri"/>
        <family val="2"/>
        <scheme val="minor"/>
      </rPr>
      <t>If project is equipped with heating, at least 30% of operable windows may be opened such that entirety of opening is at least 1.8 m [5.9 ft] above the finished floor (preferably as close to the ceiling as possible).</t>
    </r>
    <r>
      <rPr>
        <vertAlign val="superscript"/>
        <sz val="11"/>
        <color rgb="FF000000"/>
        <rFont val="Calibri"/>
        <family val="2"/>
      </rPr>
      <t>70</t>
    </r>
    <r>
      <rPr>
        <sz val="11"/>
        <color rgb="FF000000"/>
        <rFont val="Calibri"/>
        <family val="2"/>
      </rPr>
      <t xml:space="preserve"> At least one such window is present in each room with operable windows.</t>
    </r>
    <r>
      <rPr>
        <sz val="11"/>
        <color rgb="FF000000"/>
        <rFont val="Calibri"/>
        <family val="2"/>
      </rPr>
      <t xml:space="preserve">
</t>
    </r>
    <r>
      <rPr>
        <b/>
        <sz val="11"/>
        <color rgb="FF000000"/>
        <rFont val="Calibri"/>
        <family val="2"/>
      </rPr>
      <t xml:space="preserve">  c)  </t>
    </r>
    <r>
      <rPr>
        <sz val="12"/>
        <color theme="1"/>
        <rFont val="Calibri"/>
        <family val="2"/>
        <scheme val="minor"/>
      </rPr>
      <t xml:space="preserve">Controls for window operation are positioned not more than 1.7 m [5.6 ft] above the finished floor.
</t>
    </r>
    <r>
      <rPr>
        <b/>
        <i/>
        <sz val="10"/>
        <color rgb="FF000000"/>
        <rFont val="Calibri"/>
        <family val="2"/>
      </rPr>
      <t xml:space="preserve">For All Spaces
</t>
    </r>
    <r>
      <rPr>
        <b/>
        <sz val="10"/>
        <color rgb="FF000000"/>
        <rFont val="Calibri"/>
        <family val="2"/>
      </rPr>
      <t xml:space="preserve">Window operation
</t>
    </r>
    <r>
      <rPr>
        <sz val="12"/>
        <color theme="1"/>
        <rFont val="Calibri"/>
        <family val="2"/>
        <scheme val="minor"/>
      </rPr>
      <t xml:space="preserve">Instructions for window operation are provided through signage or other communications to regular occupants to indicate the following:
</t>
    </r>
    <r>
      <rPr>
        <b/>
        <sz val="11"/>
        <color rgb="FF000000"/>
        <rFont val="Calibri"/>
        <family val="2"/>
      </rPr>
      <t xml:space="preserve">  a)  </t>
    </r>
    <r>
      <rPr>
        <sz val="12"/>
        <color theme="1"/>
        <rFont val="Calibri"/>
        <family val="2"/>
        <scheme val="minor"/>
      </rPr>
      <t xml:space="preserve">Windows with low openings are to be used during mild and/or warm weather.
</t>
    </r>
    <r>
      <rPr>
        <b/>
        <sz val="11"/>
        <color rgb="FF000000"/>
        <rFont val="Calibri"/>
        <family val="2"/>
      </rPr>
      <t xml:space="preserve">  b)  </t>
    </r>
    <r>
      <rPr>
        <sz val="12"/>
        <color theme="1"/>
        <rFont val="Calibri"/>
        <family val="2"/>
        <scheme val="minor"/>
      </rPr>
      <t xml:space="preserve">Windows are not to be opened when mechanical cooling is in operation (not required if no mechanical cooling is present or if mechanical cooling system is configured to disengage automatically when windows are open).
</t>
    </r>
    <r>
      <rPr>
        <b/>
        <sz val="11"/>
        <color rgb="FF000000"/>
        <rFont val="Calibri"/>
        <family val="2"/>
      </rPr>
      <t xml:space="preserve">  c)  </t>
    </r>
    <r>
      <rPr>
        <sz val="12"/>
        <color theme="1"/>
        <rFont val="Calibri"/>
        <family val="2"/>
        <scheme val="minor"/>
      </rPr>
      <t xml:space="preserve">Windows with high openings (if present) are to be used in cold weather.
</t>
    </r>
  </si>
  <si>
    <r>
      <rPr>
        <b/>
        <i/>
        <sz val="10"/>
        <color rgb="FF000000"/>
        <rFont val="Calibri"/>
        <family val="2"/>
      </rPr>
      <t xml:space="preserve">For All Spaces
</t>
    </r>
    <r>
      <rPr>
        <b/>
        <sz val="10"/>
        <color rgb="FF000000"/>
        <rFont val="Calibri"/>
        <family val="2"/>
      </rPr>
      <t xml:space="preserve">Outdoor shading
</t>
    </r>
    <r>
      <rPr>
        <sz val="12"/>
        <color theme="1"/>
        <rFont val="Calibri"/>
        <family val="2"/>
        <scheme val="minor"/>
      </rPr>
      <t xml:space="preserve">The following areas (if present) are shaded for more than half of daylight hours each day by tree canopies, awnings, or other structures:
</t>
    </r>
    <r>
      <rPr>
        <b/>
        <sz val="11"/>
        <color rgb="FF000000"/>
        <rFont val="Calibri"/>
        <family val="2"/>
      </rPr>
      <t xml:space="preserve">  a)  </t>
    </r>
    <r>
      <rPr>
        <sz val="12"/>
        <color theme="1"/>
        <rFont val="Calibri"/>
        <family val="2"/>
        <scheme val="minor"/>
      </rPr>
      <t xml:space="preserve">At least 25% of parking spaces (if present).
</t>
    </r>
    <r>
      <rPr>
        <b/>
        <sz val="11"/>
        <color rgb="FF000000"/>
        <rFont val="Calibri"/>
        <family val="2"/>
      </rPr>
      <t xml:space="preserve">  b)  </t>
    </r>
    <r>
      <rPr>
        <sz val="12"/>
        <color theme="1"/>
        <rFont val="Calibri"/>
        <family val="2"/>
        <scheme val="minor"/>
      </rPr>
      <t xml:space="preserve">Between 25% and 75% of all plazas, seating areas and other outdoor areas of congregation.
</t>
    </r>
    <r>
      <rPr>
        <b/>
        <sz val="11"/>
        <color rgb="FF000000"/>
        <rFont val="Calibri"/>
        <family val="2"/>
      </rPr>
      <t xml:space="preserve">  c)  </t>
    </r>
    <r>
      <rPr>
        <sz val="12"/>
        <color theme="1"/>
        <rFont val="Calibri"/>
        <family val="2"/>
        <scheme val="minor"/>
      </rPr>
      <t xml:space="preserve">At least 50% of pedestrian pathways and building entrances.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Temperature modeling
</t>
    </r>
    <r>
      <rPr>
        <sz val="12"/>
        <color theme="1"/>
        <rFont val="Calibri"/>
        <family val="2"/>
        <scheme val="minor"/>
      </rPr>
      <t xml:space="preserve">For pedestrian pathways and building entrances, parking spaces, and plazas, seating areas and other outdoor areas of congregation, project provides the following:
</t>
    </r>
    <r>
      <rPr>
        <b/>
        <sz val="11"/>
        <color rgb="FF000000"/>
        <rFont val="Calibri"/>
        <family val="2"/>
      </rPr>
      <t xml:space="preserve">  a)  </t>
    </r>
    <r>
      <rPr>
        <sz val="12"/>
        <color theme="1"/>
        <rFont val="Calibri"/>
        <family val="2"/>
        <scheme val="minor"/>
      </rPr>
      <t xml:space="preserve">Highest expected measure of thermal perception for each month (e.g., highest Physiologically Equivalent Temperature, highest Universal Thermal Climate Index).
</t>
    </r>
    <r>
      <rPr>
        <b/>
        <sz val="11"/>
        <color rgb="FF000000"/>
        <rFont val="Calibri"/>
        <family val="2"/>
      </rPr>
      <t xml:space="preserve">  b)  </t>
    </r>
    <r>
      <rPr>
        <sz val="12"/>
        <color theme="1"/>
        <rFont val="Calibri"/>
        <family val="2"/>
        <scheme val="minor"/>
      </rPr>
      <t xml:space="preserve">If the highest measure of thermal perception is associated with “moderate” (or more severe) heat stress, a list of countermeasures within at least two of the following categories and the expected reduction in heat stress that they provide:  
      •  Landscaping and greenery.  
      •  Manufactured shading systems (e.g., canopies).  
      •  Reflectance of manufactured surfaces (e.g., sidewalks, rooftops).  
      •  Water features (e.g., ponds, fountains).
</t>
    </r>
  </si>
  <si>
    <r>
      <rPr>
        <b/>
        <i/>
        <sz val="10"/>
        <color rgb="FF000000"/>
        <rFont val="Calibri"/>
        <family val="2"/>
      </rPr>
      <t xml:space="preserve">For All Spaces
</t>
    </r>
    <r>
      <rPr>
        <sz val="12"/>
        <color theme="1"/>
        <rFont val="Calibri"/>
        <family val="2"/>
        <scheme val="minor"/>
      </rPr>
      <t xml:space="preserve">A computational fluid dynamic model of the building and any adjacent buildings that takes into account at least one day per season (i.e., per quarter) demonstrates the following:
</t>
    </r>
    <r>
      <rPr>
        <b/>
        <sz val="11"/>
        <color rgb="FF000000"/>
        <rFont val="Calibri"/>
        <family val="2"/>
      </rPr>
      <t xml:space="preserve">  a)  </t>
    </r>
    <r>
      <rPr>
        <sz val="12"/>
        <color theme="1"/>
        <rFont val="Calibri"/>
        <family val="2"/>
        <scheme val="minor"/>
      </rPr>
      <t xml:space="preserve">Winds are not expected to exceed 5 m/s [11 mph] for more than 5% of hours in the year in seating areas or 10% of hours on paths and parking lots.
</t>
    </r>
    <r>
      <rPr>
        <b/>
        <sz val="11"/>
        <color rgb="FF000000"/>
        <rFont val="Calibri"/>
        <family val="2"/>
      </rPr>
      <t xml:space="preserve">  b)  </t>
    </r>
    <r>
      <rPr>
        <sz val="12"/>
        <color theme="1"/>
        <rFont val="Calibri"/>
        <family val="2"/>
        <scheme val="minor"/>
      </rPr>
      <t xml:space="preserve">Winds are not expected to exceed 15 m/s [33 mph] on paths, parking lots or seating areas for more than 0.05% of hours in the year.
</t>
    </r>
  </si>
  <si>
    <r>
      <rPr>
        <b/>
        <i/>
        <sz val="10"/>
        <color rgb="FF000000"/>
        <rFont val="Calibri"/>
        <family val="2"/>
      </rPr>
      <t xml:space="preserve">For All Spaces
</t>
    </r>
    <r>
      <rPr>
        <sz val="12"/>
        <color theme="1"/>
        <rFont val="Calibri"/>
        <family val="2"/>
        <scheme val="minor"/>
      </rPr>
      <t xml:space="preserve">Project achieves the following features:
</t>
    </r>
    <r>
      <rPr>
        <b/>
        <sz val="11"/>
        <color rgb="FF000000"/>
        <rFont val="Calibri"/>
        <family val="2"/>
      </rPr>
      <t xml:space="preserve">  a)  </t>
    </r>
    <r>
      <rPr>
        <sz val="12"/>
        <color theme="1"/>
        <rFont val="Calibri"/>
        <family val="2"/>
        <scheme val="minor"/>
      </rPr>
      <t xml:space="preserve">Feature T09β Outdoor Thermal Comfort, Part 1 or Part 2.
</t>
    </r>
    <r>
      <rPr>
        <b/>
        <sz val="11"/>
        <color rgb="FF000000"/>
        <rFont val="Calibri"/>
        <family val="2"/>
      </rPr>
      <t xml:space="preserve">  b)  </t>
    </r>
    <r>
      <rPr>
        <sz val="12"/>
        <color theme="1"/>
        <rFont val="Calibri"/>
        <family val="2"/>
        <scheme val="minor"/>
      </rPr>
      <t xml:space="preserve">Feature V09, Part 2: Provide On-Site Pedestrian Destinations.
</t>
    </r>
  </si>
  <si>
    <r>
      <rPr>
        <b/>
        <i/>
        <sz val="10"/>
        <color rgb="FF000000"/>
        <rFont val="Calibri"/>
        <family val="2"/>
      </rPr>
      <t xml:space="preserve">For All Spaces
</t>
    </r>
    <r>
      <rPr>
        <sz val="12"/>
        <color theme="1"/>
        <rFont val="Calibri"/>
        <family val="2"/>
        <scheme val="minor"/>
      </rPr>
      <t xml:space="preserve">Projects meet at least one of the following requirements to address background noise  levels:
</t>
    </r>
    <r>
      <rPr>
        <b/>
        <sz val="11"/>
        <color rgb="FF000000"/>
        <rFont val="Calibri"/>
        <family val="2"/>
      </rPr>
      <t xml:space="preserve">  a)  </t>
    </r>
    <r>
      <rPr>
        <sz val="12"/>
        <color theme="1"/>
        <rFont val="Calibri"/>
        <family val="2"/>
        <scheme val="minor"/>
      </rPr>
      <t xml:space="preserve">An  architectural drawing is provided that indicates the projected background noise  level (dBA or NC) attributable to HVAC equipment noise, external noise  intrusion or a similar source (e.g., a floor  plan is color-coded to indicate dBA levels between regularly occupied spaces or  across façade elements).
</t>
    </r>
    <r>
      <rPr>
        <b/>
        <sz val="11"/>
        <color rgb="FF000000"/>
        <rFont val="Calibri"/>
        <family val="2"/>
      </rPr>
      <t xml:space="preserve">  b)  </t>
    </r>
    <r>
      <rPr>
        <sz val="12"/>
        <color theme="1"/>
        <rFont val="Calibri"/>
        <family val="2"/>
        <scheme val="minor"/>
      </rPr>
      <t xml:space="preserve">A professional narrative is provided that indicates the measured background noise level (dBA or NC) attributable to HVAC equipment noise, external noise intrusion or a similar source in each space as denoted in Feature S02: Maximum Noise Levels.
</t>
    </r>
  </si>
  <si>
    <r>
      <rPr>
        <b/>
        <i/>
        <sz val="10"/>
        <color rgb="FF000000"/>
        <rFont val="Calibri"/>
        <family val="2"/>
      </rPr>
      <t xml:space="preserve">For All Spaces
</t>
    </r>
    <r>
      <rPr>
        <sz val="12"/>
        <color theme="1"/>
        <rFont val="Calibri"/>
        <family val="2"/>
        <scheme val="minor"/>
      </rPr>
      <t xml:space="preserve">Projects meet at least one of the following requirements to address acoustical privacy:
</t>
    </r>
    <r>
      <rPr>
        <b/>
        <sz val="11"/>
        <color rgb="FF000000"/>
        <rFont val="Calibri"/>
        <family val="2"/>
      </rPr>
      <t xml:space="preserve">  a)  </t>
    </r>
    <r>
      <rPr>
        <sz val="12"/>
        <color theme="1"/>
        <rFont val="Calibri"/>
        <family val="2"/>
        <scheme val="minor"/>
      </rPr>
      <t xml:space="preserve">An architectural drawing is provided  that indicates the projected acoustical performance of typical  walls that separate regularly  occupied spaces throughout the project (e.g., STC/Rw, NIC/Dw  or equivalent sound transmission metrics denoted on a partition schedule from  an architectural drawing set).
</t>
    </r>
    <r>
      <rPr>
        <b/>
        <sz val="11"/>
        <color rgb="FF000000"/>
        <rFont val="Calibri"/>
        <family val="2"/>
      </rPr>
      <t xml:space="preserve">  b)  </t>
    </r>
    <r>
      <rPr>
        <sz val="12"/>
        <color theme="1"/>
        <rFont val="Calibri"/>
        <family val="2"/>
        <scheme val="minor"/>
      </rPr>
      <t xml:space="preserve">A professional narrative is provided that indicates the measured level of acoustical privacy between regularly  occupied spaces or within open workspace environments (e.g., NIC/Dw (or equivalent) or SPP data across partitions).
</t>
    </r>
  </si>
  <si>
    <r>
      <rPr>
        <b/>
        <i/>
        <sz val="10"/>
        <color rgb="FF000000"/>
        <rFont val="Calibri"/>
        <family val="2"/>
      </rPr>
      <t xml:space="preserve">For All Spaces
</t>
    </r>
    <r>
      <rPr>
        <sz val="12"/>
        <color theme="1"/>
        <rFont val="Calibri"/>
        <family val="2"/>
        <scheme val="minor"/>
      </rPr>
      <t xml:space="preserve">The following zones are identified and labeled on the project floor plan:
</t>
    </r>
    <r>
      <rPr>
        <b/>
        <sz val="11"/>
        <color rgb="FF000000"/>
        <rFont val="Calibri"/>
        <family val="2"/>
      </rPr>
      <t xml:space="preserve">  a)  </t>
    </r>
    <r>
      <rPr>
        <sz val="12"/>
        <color theme="1"/>
        <rFont val="Calibri"/>
        <family val="2"/>
        <scheme val="minor"/>
      </rPr>
      <t xml:space="preserve">Mixed zones: includes areas intended for learning, collaboration and/or presentation.
</t>
    </r>
    <r>
      <rPr>
        <b/>
        <sz val="11"/>
        <color rgb="FF000000"/>
        <rFont val="Calibri"/>
        <family val="2"/>
      </rPr>
      <t xml:space="preserve">  b)  </t>
    </r>
    <r>
      <rPr>
        <sz val="12"/>
        <color theme="1"/>
        <rFont val="Calibri"/>
        <family val="2"/>
        <scheme val="minor"/>
      </rPr>
      <t xml:space="preserve">Loud zones: includes areas intended for appliances, mechanical equipment or amenities (e.g., kitchens, fitness rooms, social spaces, recreational rooms).
</t>
    </r>
    <r>
      <rPr>
        <b/>
        <sz val="11"/>
        <color rgb="FF000000"/>
        <rFont val="Calibri"/>
        <family val="2"/>
      </rPr>
      <t xml:space="preserve">  c)  </t>
    </r>
    <r>
      <rPr>
        <sz val="12"/>
        <color theme="1"/>
        <rFont val="Calibri"/>
        <family val="2"/>
        <scheme val="minor"/>
      </rPr>
      <t xml:space="preserve">Quiet zones: includes areas intended for focused work, wellness, rest, study and/or privacy.
</t>
    </r>
  </si>
  <si>
    <r>
      <rPr>
        <b/>
        <i/>
        <sz val="10"/>
        <color rgb="FF000000"/>
        <rFont val="Calibri"/>
        <family val="2"/>
      </rPr>
      <t xml:space="preserve">For All Spaces
</t>
    </r>
    <r>
      <rPr>
        <sz val="12"/>
        <color theme="1"/>
        <rFont val="Calibri"/>
        <family val="2"/>
        <scheme val="minor"/>
      </rPr>
      <t xml:space="preserve">The following is achieved:
</t>
    </r>
    <r>
      <rPr>
        <b/>
        <sz val="11"/>
        <color rgb="FF000000"/>
        <rFont val="Calibri"/>
        <family val="2"/>
      </rPr>
      <t xml:space="preserve">  a)  </t>
    </r>
    <r>
      <rPr>
        <sz val="12"/>
        <color theme="1"/>
        <rFont val="Calibri"/>
        <family val="2"/>
        <scheme val="minor"/>
      </rPr>
      <t xml:space="preserve">Background noise levels do not exceed the thresholds below:                                    
        Sound Pressure Level    (SPL)          	    Open Workspaces,    Dining Areas         	    Enclosed Offices,    Residential Living &amp;amp; Sleeping Areas (Daytime)         	    Conference Rooms,Classrooms,    Residential Sleeping    Areas (Nighttime)         	    Points           
        Average SPL (Leq)         	    dBA         	    45         	    40         	    35            3           
     	    dBC         	    70         	    65         	    60           
        Max SPL (LMax)         	    dBA         	    55         	    50         	    45           
     	    dBC         	    80         	    75         	    70           
        Average SPL (Leq)         	    dBA         	    50         	    45         	    40            2           
     	    dBC         	    75         	    70         	    65           
        Max SPL (LMax)         	    dBA         	    60         	    55         	    50           
     	    dBC         	    85         	    80         	    75           
        Average SPL (Leq)         	    dBA         	    55         	    50         	    45            1           
     	    dBC         	    80         	    75         	    70
</t>
    </r>
  </si>
  <si>
    <r>
      <rPr>
        <b/>
        <i/>
        <sz val="10"/>
        <color rgb="FF000000"/>
        <rFont val="Calibri"/>
        <family val="2"/>
      </rPr>
      <t xml:space="preserve">For All Spaces
</t>
    </r>
    <r>
      <rPr>
        <sz val="12"/>
        <color theme="1"/>
        <rFont val="Calibri"/>
        <family val="2"/>
        <scheme val="minor"/>
      </rPr>
      <t xml:space="preserve">Doors which connect private offices, conference rooms, classrooms and dwelling units to other spaces are constructed with two of the following requirements:
</t>
    </r>
    <r>
      <rPr>
        <b/>
        <sz val="11"/>
        <color rgb="FF000000"/>
        <rFont val="Calibri"/>
        <family val="2"/>
      </rPr>
      <t xml:space="preserve">  a)  </t>
    </r>
    <r>
      <rPr>
        <sz val="12"/>
        <color theme="1"/>
        <rFont val="Calibri"/>
        <family val="2"/>
        <scheme val="minor"/>
      </rPr>
      <t xml:space="preserve">Minimum STC-30 acoustical performance.
</t>
    </r>
    <r>
      <rPr>
        <b/>
        <sz val="11"/>
        <color rgb="FF000000"/>
        <rFont val="Calibri"/>
        <family val="2"/>
      </rPr>
      <t xml:space="preserve">  b)  </t>
    </r>
    <r>
      <rPr>
        <sz val="12"/>
        <color theme="1"/>
        <rFont val="Calibri"/>
        <family val="2"/>
        <scheme val="minor"/>
      </rPr>
      <t xml:space="preserve">Gaskets at the head and jambs.
</t>
    </r>
    <r>
      <rPr>
        <b/>
        <sz val="11"/>
        <color rgb="FF000000"/>
        <rFont val="Calibri"/>
        <family val="2"/>
      </rPr>
      <t xml:space="preserve">  c)  </t>
    </r>
    <r>
      <rPr>
        <sz val="12"/>
        <color theme="1"/>
        <rFont val="Calibri"/>
        <family val="2"/>
        <scheme val="minor"/>
      </rPr>
      <t xml:space="preserve">Automatic drop seal or sweep at base.
</t>
    </r>
    <r>
      <rPr>
        <b/>
        <sz val="11"/>
        <color rgb="FF000000"/>
        <rFont val="Calibri"/>
        <family val="2"/>
      </rPr>
      <t xml:space="preserve">  d)  </t>
    </r>
    <r>
      <rPr>
        <sz val="12"/>
        <color theme="1"/>
        <rFont val="Calibri"/>
        <family val="2"/>
        <scheme val="minor"/>
      </rPr>
      <t xml:space="preserve">A non-hollow core door.
</t>
    </r>
  </si>
  <si>
    <r>
      <rPr>
        <b/>
        <i/>
        <sz val="10"/>
        <color rgb="FF000000"/>
        <rFont val="Calibri"/>
        <family val="2"/>
      </rPr>
      <t xml:space="preserve">For All Spaces except Dwelling Units
</t>
    </r>
    <r>
      <rPr>
        <sz val="12"/>
        <color theme="1"/>
        <rFont val="Calibri"/>
        <family val="2"/>
        <scheme val="minor"/>
      </rPr>
      <t xml:space="preserve">The following is achieved:
</t>
    </r>
    <r>
      <rPr>
        <b/>
        <sz val="11"/>
        <color rgb="FF000000"/>
        <rFont val="Calibri"/>
        <family val="2"/>
      </rPr>
      <t xml:space="preserve">  a)  </t>
    </r>
    <r>
      <rPr>
        <sz val="12"/>
        <color theme="1"/>
        <rFont val="Calibri"/>
        <family val="2"/>
        <scheme val="minor"/>
      </rPr>
      <t xml:space="preserve">Spaces meet the maximum RT(60) thresholds in the table below:  
 	Room Type 	Size 	RT(60) (seconds) 
 	Conference rooms 	N/A 	≤ 0.6 
Classrooms         	&amp;lt; 280 m³ [10,000 ft³] 	≤ 0.6 
 	Between 280 m³ [10,000 ft³] and 570m³ [20,000 ft³] 	0.5 to 0.8 
 	&amp;gt; 570 m³ [20,000 ft³] 	0.6 to 1.0 
Lecture halls 	&amp;lt; 280 m³ [10,000 ft³] 	≤ 0.7 
 	Between 280 m³ [10,000 ft³] and 570m³ [20,000 ft³] 	0.6 to 0.9 
 	&amp;gt; 570 m³ [20,000 ft³] 	0.7 to 1.3 
Music rehearsal spaces 	&amp;lt; 280 m³ [10,000 ft³] 	≤ 1.1 
 	Between 280 m³ [10,000 ft³] and 570m³ [20,000 ft³] 	1.0 to 1.4 
Fitness facilities 	&amp;lt; 280 m³ [10,000 ft³] 	0.7 to 0.8 
 	Between 280 m³ [10,000 ft³] and 570m³ [20,000 ft³] 	0.8 to 1.1 
 	&amp;gt; 570 m³ [20,000 ft³] 	1.0 to 1.8
</t>
    </r>
  </si>
  <si>
    <r>
      <rPr>
        <b/>
        <i/>
        <sz val="10"/>
        <color rgb="FF000000"/>
        <rFont val="Calibri"/>
        <family val="2"/>
      </rPr>
      <t xml:space="preserve">For All Spaces except Dwelling Units
</t>
    </r>
    <r>
      <rPr>
        <sz val="12"/>
        <color theme="1"/>
        <rFont val="Calibri"/>
        <family val="2"/>
        <scheme val="minor"/>
      </rPr>
      <t xml:space="preserve">Spaces have ceiling finishes that meet the following specifications:
</t>
    </r>
    <r>
      <rPr>
        <b/>
        <sz val="11"/>
        <color rgb="FF000000"/>
        <rFont val="Calibri"/>
        <family val="2"/>
      </rPr>
      <t xml:space="preserve">  a)  </t>
    </r>
    <r>
      <rPr>
        <sz val="12"/>
        <color theme="1"/>
        <rFont val="Calibri"/>
        <family val="2"/>
        <scheme val="minor"/>
      </rPr>
      <t xml:space="preserve">Ceiling treatment meets the minimum NRC/ αw values described below:                                                                                                        
     	    Space Type 	NRC/ αw           
     	    Open Workspaces    Enclosed Offices    Dining Spaces         	    0.7 for at least 75%    of available ceiling area           
     	    Conference Rooms    Classrooms         	    0.7 for at least 50%    of available ceiling area
</t>
    </r>
  </si>
  <si>
    <r>
      <rPr>
        <b/>
        <i/>
        <sz val="10"/>
        <color rgb="FF000000"/>
        <rFont val="Calibri"/>
        <family val="2"/>
      </rPr>
      <t xml:space="preserve">For All Spaces except Dwelling Units
</t>
    </r>
    <r>
      <rPr>
        <sz val="12"/>
        <color theme="1"/>
        <rFont val="Calibri"/>
        <family val="2"/>
        <scheme val="minor"/>
      </rPr>
      <t xml:space="preserve">Spaces have wall finishes that meet following requirement:
</t>
    </r>
    <r>
      <rPr>
        <b/>
        <sz val="11"/>
        <color rgb="FF000000"/>
        <rFont val="Calibri"/>
        <family val="2"/>
      </rPr>
      <t xml:space="preserve">  a)  </t>
    </r>
    <r>
      <rPr>
        <sz val="12"/>
        <color theme="1"/>
        <rFont val="Calibri"/>
        <family val="2"/>
        <scheme val="minor"/>
      </rPr>
      <t xml:space="preserve">Wall treatments meet the minimum NRC/αw values described below:                                    
     	    Space Type 	NRC/ αw           
     	Enclosed offices    Dining spaces         	    0.7 for at least 25%    of at least one wall           
     	    Conference rooms    Classrooms         	    0.7 for at least 25%    of at least two walls
</t>
    </r>
  </si>
  <si>
    <r>
      <rPr>
        <b/>
        <i/>
        <sz val="10"/>
        <color rgb="FF000000"/>
        <rFont val="Calibri"/>
        <family val="2"/>
      </rPr>
      <t xml:space="preserve">For All Spaces except Dwelling Units
</t>
    </r>
    <r>
      <rPr>
        <sz val="12"/>
        <color theme="1"/>
        <rFont val="Calibri"/>
        <family val="2"/>
        <scheme val="minor"/>
      </rPr>
      <t xml:space="preserve">Sound masking is provided in all of the following spaces and sound levels meet the following requirements when measured from the nearest  workstation:
</t>
    </r>
    <r>
      <rPr>
        <b/>
        <sz val="11"/>
        <color rgb="FF000000"/>
        <rFont val="Calibri"/>
        <family val="2"/>
      </rPr>
      <t xml:space="preserve">  a)  </t>
    </r>
    <r>
      <rPr>
        <sz val="12"/>
        <color theme="1"/>
        <rFont val="Calibri"/>
        <family val="2"/>
        <scheme val="minor"/>
      </rPr>
      <t xml:space="preserve">Enclosed offices and quiet zones identified through S01: Sound Mapping, Part 3: Label Acoustic Zones: 40 - 42 dBA.
</t>
    </r>
    <r>
      <rPr>
        <b/>
        <sz val="11"/>
        <color rgb="FF000000"/>
        <rFont val="Calibri"/>
        <family val="2"/>
      </rPr>
      <t xml:space="preserve">  b)  </t>
    </r>
    <r>
      <rPr>
        <sz val="12"/>
        <color theme="1"/>
        <rFont val="Calibri"/>
        <family val="2"/>
        <scheme val="minor"/>
      </rPr>
      <t xml:space="preserve">Open offices, libraries, cafeterias, corridors/hallways: 45 - 48 dBA.
</t>
    </r>
  </si>
  <si>
    <r>
      <rPr>
        <b/>
        <i/>
        <sz val="10"/>
        <color rgb="FF000000"/>
        <rFont val="Calibri"/>
        <family val="2"/>
      </rPr>
      <t xml:space="preserve">For All Spaces
</t>
    </r>
    <r>
      <rPr>
        <sz val="12"/>
        <color theme="1"/>
        <rFont val="Calibri"/>
        <family val="2"/>
        <scheme val="minor"/>
      </rPr>
      <t xml:space="preserve">The following requirement is met within the project boundary:
</t>
    </r>
    <r>
      <rPr>
        <b/>
        <sz val="11"/>
        <color rgb="FF000000"/>
        <rFont val="Calibri"/>
        <family val="2"/>
      </rPr>
      <t xml:space="preserve">  a)  </t>
    </r>
    <r>
      <rPr>
        <sz val="12"/>
        <color theme="1"/>
        <rFont val="Calibri"/>
        <family val="2"/>
        <scheme val="minor"/>
      </rPr>
      <t xml:space="preserve">For the following space types, the floor-ceiling construction meets the following minimum Impact Insulation  Class (IIC) ratings with materials tested in accordance with ASTM E492-09, ISO  717.2 or equivalent: 
 	Space Type 	Location of Applicable Floor-Ceiling Assembly 	Minimum Impact Insulation Class (IIC) 
 	Dwelling Units 	Above 	55 
 	Fitness, Gym, Pool (if the space below is within the project boundary) 	Below 	50 
 	Enclosed Office, Conference, Teleconference 	Above 	50 
 	Open Workspace 	Above 	45 
 	Retail, Restaurant (if the space below is within the project boundary) 	Below 	45
</t>
    </r>
  </si>
  <si>
    <r>
      <rPr>
        <b/>
        <i/>
        <sz val="10"/>
        <color rgb="FF000000"/>
        <rFont val="Calibri"/>
        <family val="2"/>
      </rPr>
      <t xml:space="preserve">For All Spaces
</t>
    </r>
    <r>
      <rPr>
        <sz val="12"/>
        <color theme="1"/>
        <rFont val="Calibri"/>
        <family val="2"/>
        <scheme val="minor"/>
      </rPr>
      <t xml:space="preserve">The  following requirement is met within the project boundary:
</t>
    </r>
    <r>
      <rPr>
        <b/>
        <sz val="11"/>
        <color rgb="FF000000"/>
        <rFont val="Calibri"/>
        <family val="2"/>
      </rPr>
      <t xml:space="preserve">  a)  </t>
    </r>
    <r>
      <rPr>
        <sz val="12"/>
        <color theme="1"/>
        <rFont val="Calibri"/>
        <family val="2"/>
        <scheme val="minor"/>
      </rPr>
      <t xml:space="preserve">For the following space types, the floor-ceiling construction achieves the following Normalized Impact Sound Ratings  (NISR), as measured on-site, in accordance with ASTM E1007-19, ISO 140-7 or  equivalent, by a professional demonstrated not to have a conflict of interest: 
 	Space Type 	Location of Applicable Floor-Ceiling Assembly 	Minimum NISR - 1 Point 	Minimum NISR - 2 Points 
 	Dwelling Units 	Above 	52 	57 
 	Fitness, Gym, Pool (if the space below is within the project boundary) 	Below 	47 	52 
 	Enclosed Office, Conference, Teleconference 	Above 	47 	52 
 	Open Workspace 	Above 	42 	47 
 	Retail, Restaurant (if the space below is within the project boundary) 	Below 	42 	47
</t>
    </r>
  </si>
  <si>
    <r>
      <rPr>
        <b/>
        <i/>
        <sz val="10"/>
        <color rgb="FF000000"/>
        <rFont val="Calibri"/>
        <family val="2"/>
      </rPr>
      <t xml:space="preserve">For All Spaces
</t>
    </r>
    <r>
      <rPr>
        <sz val="12"/>
        <color theme="1"/>
        <rFont val="Calibri"/>
        <family val="2"/>
        <scheme val="minor"/>
      </rPr>
      <t xml:space="preserve">The following requirements are met, as applicable:
</t>
    </r>
    <r>
      <rPr>
        <b/>
        <sz val="11"/>
        <color rgb="FF000000"/>
        <rFont val="Calibri"/>
        <family val="2"/>
      </rPr>
      <t xml:space="preserve">  a)  </t>
    </r>
    <r>
      <rPr>
        <sz val="12"/>
        <color theme="1"/>
        <rFont val="Calibri"/>
        <family val="2"/>
        <scheme val="minor"/>
      </rPr>
      <t xml:space="preserve">Telecommunication  and AV systems, which utilize speech enhancement technology (e.g., active  digital signal processing, noise cancellation) are provided in all rooms used for  conferencing, distance-learning or similar remote communications and  commissioned by a professional in audio engineering.
</t>
    </r>
    <r>
      <rPr>
        <b/>
        <sz val="11"/>
        <color rgb="FF000000"/>
        <rFont val="Calibri"/>
        <family val="2"/>
      </rPr>
      <t xml:space="preserve">  b)  </t>
    </r>
    <r>
      <rPr>
        <sz val="12"/>
        <color theme="1"/>
        <rFont val="Calibri"/>
        <family val="2"/>
        <scheme val="minor"/>
      </rPr>
      <t xml:space="preserve">Public  address systems meet the following:            
      •  All public address systems are commissioned by a professional in audio engineering in accordance with NFPA 72 (Annex D), BS 5839 Part 8, ISO 7240 Parts 16 and 19 or equivalent.  
      •  A commissioning  report, acoustical model or similar indicates that a minimum STI 0.50 or CIS 0.75 is  achieved in at least 50% of regularly occupied acoustically distinguishable spaces (ADS) when measured in accordance with IEC  60268-16 or equivalent.
</t>
    </r>
    <r>
      <rPr>
        <b/>
        <sz val="11"/>
        <color rgb="FF000000"/>
        <rFont val="Calibri"/>
        <family val="2"/>
      </rPr>
      <t xml:space="preserve">  c)  </t>
    </r>
    <r>
      <rPr>
        <sz val="12"/>
        <color theme="1"/>
        <rFont val="Calibri"/>
        <family val="2"/>
        <scheme val="minor"/>
      </rPr>
      <t xml:space="preserve">Speech  reinforcement systems are installed in at least 80% of classrooms and all spaces  for large presentation spaces (e.g., lecture hall, conference center). All  speech reinforcement systems are commissioned by a professional in acoustics or  audio engineering and a commissioning report indicates that systems are  designed to meet audio distribution requirements in accordance with ANSI/ASA  S12.60 Part 1 and commissioned in accordance with ANSI/INFOCOMM A102.01:2017 or  equivalent.
</t>
    </r>
  </si>
  <si>
    <r>
      <rPr>
        <b/>
        <i/>
        <sz val="10"/>
        <color rgb="FF000000"/>
        <rFont val="Calibri"/>
        <family val="2"/>
      </rPr>
      <t xml:space="preserve">For All Spaces
</t>
    </r>
    <r>
      <rPr>
        <sz val="12"/>
        <color theme="1"/>
        <rFont val="Calibri"/>
        <family val="2"/>
        <scheme val="minor"/>
      </rPr>
      <t xml:space="preserve">The project supports individual acoustical needs through at  least three of the following:
</t>
    </r>
    <r>
      <rPr>
        <b/>
        <sz val="11"/>
        <color rgb="FF000000"/>
        <rFont val="Calibri"/>
        <family val="2"/>
      </rPr>
      <t xml:space="preserve">  a)  </t>
    </r>
    <r>
      <rPr>
        <sz val="12"/>
        <color theme="1"/>
        <rFont val="Calibri"/>
        <family val="2"/>
        <scheme val="minor"/>
      </rPr>
      <t xml:space="preserve">All audio  devices are managed internally by a qualified professional (e.g., IT department,  mobile device management) and expectations for use are covered in the employee  handbook and/or during on-boarding of new staff.
</t>
    </r>
    <r>
      <rPr>
        <b/>
        <sz val="11"/>
        <color rgb="FF000000"/>
        <rFont val="Calibri"/>
        <family val="2"/>
      </rPr>
      <t xml:space="preserve">  b)  </t>
    </r>
    <r>
      <rPr>
        <sz val="12"/>
        <color theme="1"/>
        <rFont val="Calibri"/>
        <family val="2"/>
        <scheme val="minor"/>
      </rPr>
      <t xml:space="preserve">Eligible  employees can request alternative workplace arrangements to meet their  individual acoustic comfort needs (e.g., the option to work remotely, different  workstation location).
</t>
    </r>
    <r>
      <rPr>
        <b/>
        <sz val="11"/>
        <color rgb="FF000000"/>
        <rFont val="Calibri"/>
        <family val="2"/>
      </rPr>
      <t xml:space="preserve">  c)  </t>
    </r>
    <r>
      <rPr>
        <sz val="12"/>
        <color theme="1"/>
        <rFont val="Calibri"/>
        <family val="2"/>
        <scheme val="minor"/>
      </rPr>
      <t xml:space="preserve">A  minimum of one daily quiet hour is scheduled and signage is used to indicate both  the location and intended activities of Quiet and Mixed Zones identified in  Feature S01 – Sound Mapping.
</t>
    </r>
    <r>
      <rPr>
        <b/>
        <sz val="11"/>
        <color rgb="FF000000"/>
        <rFont val="Calibri"/>
        <family val="2"/>
      </rPr>
      <t xml:space="preserve">  d)  </t>
    </r>
    <r>
      <rPr>
        <sz val="12"/>
        <color theme="1"/>
        <rFont val="Calibri"/>
        <family val="2"/>
        <scheme val="minor"/>
      </rPr>
      <t xml:space="preserve">All eligible  employees and distance  learners (as applicable) are provided telecommunication  accessories upon request which utilize sound enhancement technology (e.g., active  digital signal processing, noise-cancellation) at no cost or subsidized by at  least 50%.
</t>
    </r>
  </si>
  <si>
    <r>
      <rPr>
        <b/>
        <i/>
        <sz val="10"/>
        <color rgb="FF000000"/>
        <rFont val="Calibri"/>
        <family val="2"/>
      </rPr>
      <t xml:space="preserve">For All Spaces
</t>
    </r>
    <r>
      <rPr>
        <b/>
        <sz val="10"/>
        <color rgb="FF000000"/>
        <rFont val="Calibri"/>
        <family val="2"/>
      </rPr>
      <t xml:space="preserve">Hearing health conservation program
</t>
    </r>
    <r>
      <rPr>
        <sz val="12"/>
        <color theme="1"/>
        <rFont val="Calibri"/>
        <family val="2"/>
        <scheme val="minor"/>
      </rPr>
      <t xml:space="preserve">The project maintains  a hearing health conservation program that meets the following requirements:
</t>
    </r>
    <r>
      <rPr>
        <b/>
        <sz val="11"/>
        <color rgb="FF000000"/>
        <rFont val="Calibri"/>
        <family val="2"/>
      </rPr>
      <t xml:space="preserve">  a)  </t>
    </r>
    <r>
      <rPr>
        <sz val="12"/>
        <color theme="1"/>
        <rFont val="Calibri"/>
        <family val="2"/>
        <scheme val="minor"/>
      </rPr>
      <t>Provides hearing protection that is selected, fitted and maintained for all occupants at no cost to the occupant.</t>
    </r>
    <r>
      <rPr>
        <vertAlign val="superscript"/>
        <sz val="11"/>
        <color rgb="FF000000"/>
        <rFont val="Calibri"/>
        <family val="2"/>
      </rPr>
      <t>14</t>
    </r>
    <r>
      <rPr>
        <sz val="11"/>
        <color rgb="FF000000"/>
        <rFont val="Calibri"/>
        <family val="2"/>
      </rPr>
      <t xml:space="preserve">
</t>
    </r>
    <r>
      <rPr>
        <b/>
        <sz val="11"/>
        <color rgb="FF000000"/>
        <rFont val="Calibri"/>
        <family val="2"/>
      </rPr>
      <t xml:space="preserve">  b)  </t>
    </r>
    <r>
      <rPr>
        <sz val="12"/>
        <color theme="1"/>
        <rFont val="Calibri"/>
        <family val="2"/>
        <scheme val="minor"/>
      </rPr>
      <t>Demonstrates compliance with OSHA Code of Federal Regulations Title 29 Chapter XVII Part 1910 Subpart G, European Council Directive 89/391/CEE or equivalent.</t>
    </r>
    <r>
      <rPr>
        <vertAlign val="superscript"/>
        <sz val="11"/>
        <color rgb="FF000000"/>
        <rFont val="Calibri"/>
        <family val="2"/>
      </rPr>
      <t>15–17</t>
    </r>
    <r>
      <rPr>
        <sz val="11"/>
        <color rgb="FF000000"/>
        <rFont val="Calibri"/>
        <family val="2"/>
      </rPr>
      <t xml:space="preserve">
</t>
    </r>
    <r>
      <rPr>
        <b/>
        <sz val="11"/>
        <color rgb="FF000000"/>
        <rFont val="Calibri"/>
        <family val="2"/>
      </rPr>
      <t xml:space="preserve">  c)  </t>
    </r>
    <r>
      <rPr>
        <sz val="12"/>
        <color theme="1"/>
        <rFont val="Calibri"/>
        <family val="2"/>
        <scheme val="minor"/>
      </rPr>
      <t>Audiogram tests are made available to employees at no cost in a room that meets ANSI S3.1-2018 (or equivalent) requirements for background noise levels, using calibrated audiometers as per the schedule below:    
      •  Annually for all employees.</t>
    </r>
    <r>
      <rPr>
        <vertAlign val="superscript"/>
        <sz val="11"/>
        <color rgb="FF000000"/>
        <rFont val="Calibri"/>
        <family val="2"/>
      </rPr>
      <t>9</t>
    </r>
    <r>
      <rPr>
        <sz val="11"/>
        <color rgb="FF000000"/>
        <rFont val="Calibri"/>
        <family val="2"/>
      </rPr>
      <t xml:space="preserve">    
      •  Pre-employment or during onboarding for all new employees.</t>
    </r>
    <r>
      <rPr>
        <vertAlign val="superscript"/>
        <sz val="11"/>
        <color rgb="FF000000"/>
        <rFont val="Calibri"/>
        <family val="2"/>
      </rPr>
      <t>9</t>
    </r>
    <r>
      <rPr>
        <sz val="11"/>
        <color rgb="FF000000"/>
        <rFont val="Calibri"/>
        <family val="2"/>
      </rPr>
      <t xml:space="preserve">    
      •  Prior to initial assignment in a hearing-hazardous zone as determined by the hearing conservation program supervisor (see below).</t>
    </r>
    <r>
      <rPr>
        <vertAlign val="superscript"/>
        <sz val="11"/>
        <color rgb="FF000000"/>
        <rFont val="Calibri"/>
        <family val="2"/>
      </rPr>
      <t>9</t>
    </r>
    <r>
      <rPr>
        <sz val="11"/>
        <color rgb="FF000000"/>
        <rFont val="Calibri"/>
        <family val="2"/>
      </rPr>
      <t xml:space="preserve">    
      •  At the time of reassignment out of a hearing-hazardous work area or job, as determined by the hearing conservation program supervisor (see below).</t>
    </r>
    <r>
      <rPr>
        <vertAlign val="superscript"/>
        <sz val="11"/>
        <color rgb="FF000000"/>
        <rFont val="Calibri"/>
        <family val="2"/>
      </rPr>
      <t>9</t>
    </r>
    <r>
      <rPr>
        <sz val="11"/>
        <color rgb="FF000000"/>
        <rFont val="Calibri"/>
        <family val="2"/>
      </rPr>
      <t xml:space="preserve">    
      •  At the conclusion of employment.</t>
    </r>
    <r>
      <rPr>
        <vertAlign val="superscript"/>
        <sz val="11"/>
        <color rgb="FF000000"/>
        <rFont val="Calibri"/>
        <family val="2"/>
      </rPr>
      <t>9</t>
    </r>
    <r>
      <rPr>
        <sz val="11"/>
        <color rgb="FF000000"/>
        <rFont val="Calibri"/>
        <family val="2"/>
      </rPr>
      <t xml:space="preserve">
</t>
    </r>
    <r>
      <rPr>
        <b/>
        <i/>
        <sz val="10"/>
        <color rgb="FF000000"/>
        <rFont val="Calibri"/>
        <family val="2"/>
      </rPr>
      <t xml:space="preserve">For All Spaces
</t>
    </r>
    <r>
      <rPr>
        <b/>
        <sz val="10"/>
        <color rgb="FF000000"/>
        <rFont val="Calibri"/>
        <family val="2"/>
      </rPr>
      <t xml:space="preserve">Hearing health conservation supervisor
</t>
    </r>
    <r>
      <rPr>
        <sz val="12"/>
        <color theme="1"/>
        <rFont val="Calibri"/>
        <family val="2"/>
        <scheme val="minor"/>
      </rPr>
      <t xml:space="preserve">The project designates a qualified hearing health supervisor whose responsibilities include the following:
</t>
    </r>
    <r>
      <rPr>
        <b/>
        <sz val="11"/>
        <color rgb="FF000000"/>
        <rFont val="Calibri"/>
        <family val="2"/>
      </rPr>
      <t xml:space="preserve">  a)  </t>
    </r>
    <r>
      <rPr>
        <sz val="12"/>
        <color theme="1"/>
        <rFont val="Calibri"/>
        <family val="2"/>
        <scheme val="minor"/>
      </rPr>
      <t>Coordinates at least one hearing health  training (e.g., workshop, seminar) per year that educates all employees on the  following topics:                    
      •  Hearing  loss and well-being.</t>
    </r>
    <r>
      <rPr>
        <vertAlign val="superscript"/>
        <sz val="11"/>
        <color rgb="FF000000"/>
        <rFont val="Calibri"/>
        <family val="2"/>
      </rPr>
      <t>9</t>
    </r>
    <r>
      <rPr>
        <sz val="11"/>
        <color rgb="FF000000"/>
        <rFont val="Calibri"/>
        <family val="2"/>
      </rPr>
      <t xml:space="preserve">    
      •  Audiometric  results and hearing threshold levels.</t>
    </r>
    <r>
      <rPr>
        <vertAlign val="superscript"/>
        <sz val="11"/>
        <color rgb="FF000000"/>
        <rFont val="Calibri"/>
        <family val="2"/>
      </rPr>
      <t>9</t>
    </r>
    <r>
      <rPr>
        <sz val="11"/>
        <color rgb="FF000000"/>
        <rFont val="Calibri"/>
        <family val="2"/>
      </rPr>
      <t xml:space="preserve">    
      •  Noise  exposure levels.</t>
    </r>
    <r>
      <rPr>
        <vertAlign val="superscript"/>
        <sz val="11"/>
        <color rgb="FF000000"/>
        <rFont val="Calibri"/>
        <family val="2"/>
      </rPr>
      <t>9</t>
    </r>
    <r>
      <rPr>
        <sz val="11"/>
        <color rgb="FF000000"/>
        <rFont val="Calibri"/>
        <family val="2"/>
      </rPr>
      <t xml:space="preserve">    
      •  Correct  use of hearing protection.</t>
    </r>
    <r>
      <rPr>
        <vertAlign val="superscript"/>
        <sz val="11"/>
        <color rgb="FF000000"/>
        <rFont val="Calibri"/>
        <family val="2"/>
      </rPr>
      <t>9</t>
    </r>
    <r>
      <rPr>
        <sz val="11"/>
        <color rgb="FF000000"/>
        <rFont val="Calibri"/>
        <family val="2"/>
      </rPr>
      <t xml:space="preserve">
</t>
    </r>
    <r>
      <rPr>
        <b/>
        <sz val="11"/>
        <color rgb="FF000000"/>
        <rFont val="Calibri"/>
        <family val="2"/>
      </rPr>
      <t xml:space="preserve">  b)  </t>
    </r>
    <r>
      <rPr>
        <sz val="12"/>
        <color theme="1"/>
        <rFont val="Calibri"/>
        <family val="2"/>
        <scheme val="minor"/>
      </rPr>
      <t>Manages the use and purchasing of hearing  protection, audiometers and noise measuring equipment.</t>
    </r>
    <r>
      <rPr>
        <vertAlign val="superscript"/>
        <sz val="11"/>
        <color rgb="FF000000"/>
        <rFont val="Calibri"/>
        <family val="2"/>
      </rPr>
      <t>9</t>
    </r>
    <r>
      <rPr>
        <sz val="11"/>
        <color rgb="FF000000"/>
        <rFont val="Calibri"/>
        <family val="2"/>
      </rPr>
      <t xml:space="preserve">
</t>
    </r>
    <r>
      <rPr>
        <b/>
        <sz val="11"/>
        <color rgb="FF000000"/>
        <rFont val="Calibri"/>
        <family val="2"/>
      </rPr>
      <t xml:space="preserve">  c)  </t>
    </r>
    <r>
      <rPr>
        <sz val="12"/>
        <color theme="1"/>
        <rFont val="Calibri"/>
        <family val="2"/>
        <scheme val="minor"/>
      </rPr>
      <t>Schedules annual audiometric evaluations  for employees.</t>
    </r>
    <r>
      <rPr>
        <vertAlign val="superscript"/>
        <sz val="11"/>
        <color rgb="FF000000"/>
        <rFont val="Calibri"/>
        <family val="2"/>
      </rPr>
      <t>9</t>
    </r>
    <r>
      <rPr>
        <sz val="11"/>
        <color rgb="FF000000"/>
        <rFont val="Calibri"/>
        <family val="2"/>
      </rPr>
      <t xml:space="preserve">
</t>
    </r>
    <r>
      <rPr>
        <b/>
        <sz val="11"/>
        <color rgb="FF000000"/>
        <rFont val="Calibri"/>
        <family val="2"/>
      </rPr>
      <t xml:space="preserve">  d)  </t>
    </r>
    <r>
      <rPr>
        <sz val="12"/>
        <color theme="1"/>
        <rFont val="Calibri"/>
        <family val="2"/>
        <scheme val="minor"/>
      </rPr>
      <t>Conducts an annual audit to determine that  the hearing health conservation program adheres to OSHA, European Directive or  equivalent regional regulations.</t>
    </r>
    <r>
      <rPr>
        <vertAlign val="superscript"/>
        <sz val="11"/>
        <color rgb="FF000000"/>
        <rFont val="Calibri"/>
        <family val="2"/>
      </rPr>
      <t>9,15,17</t>
    </r>
    <r>
      <rPr>
        <sz val="11"/>
        <color rgb="FF000000"/>
        <rFont val="Calibri"/>
        <family val="2"/>
      </rPr>
      <t xml:space="preserve">
</t>
    </r>
    <r>
      <rPr>
        <b/>
        <sz val="11"/>
        <color rgb="FF000000"/>
        <rFont val="Calibri"/>
        <family val="2"/>
      </rPr>
      <t xml:space="preserve">  e)  </t>
    </r>
    <r>
      <rPr>
        <sz val="12"/>
        <color theme="1"/>
        <rFont val="Calibri"/>
        <family val="2"/>
        <scheme val="minor"/>
      </rPr>
      <t xml:space="preserve">Provides educational resources on hearing  health to employees upon request.
</t>
    </r>
  </si>
  <si>
    <r>
      <rPr>
        <b/>
        <i/>
        <sz val="10"/>
        <color rgb="FF000000"/>
        <rFont val="Calibri"/>
        <family val="2"/>
      </rPr>
      <t xml:space="preserve">For All Spaces
</t>
    </r>
    <r>
      <rPr>
        <sz val="12"/>
        <color theme="1"/>
        <rFont val="Calibri"/>
        <family val="2"/>
        <scheme val="minor"/>
      </rPr>
      <t xml:space="preserve">The following newly installed building materials contain asbestos less than 1% by weight:
</t>
    </r>
    <r>
      <rPr>
        <b/>
        <sz val="11"/>
        <color rgb="FF000000"/>
        <rFont val="Calibri"/>
        <family val="2"/>
      </rPr>
      <t xml:space="preserve">  a)  </t>
    </r>
    <r>
      <rPr>
        <sz val="12"/>
        <color theme="1"/>
        <rFont val="Calibri"/>
        <family val="2"/>
        <scheme val="minor"/>
      </rPr>
      <t xml:space="preserve">Thermal system insulation  (applied to pipes, fittings, boilers, breeching, tanks, ducts or other like  components to prevent heat loss or gain).
</t>
    </r>
    <r>
      <rPr>
        <b/>
        <sz val="11"/>
        <color rgb="FF000000"/>
        <rFont val="Calibri"/>
        <family val="2"/>
      </rPr>
      <t xml:space="preserve">  b)  </t>
    </r>
    <r>
      <rPr>
        <sz val="12"/>
        <color theme="1"/>
        <rFont val="Calibri"/>
        <family val="2"/>
        <scheme val="minor"/>
      </rPr>
      <t xml:space="preserve">Surfacing material (that is  sprayed, troweled or otherwise applied to surfaces, for example acoustical plaster or  fireproofing materials).
</t>
    </r>
    <r>
      <rPr>
        <b/>
        <sz val="11"/>
        <color rgb="FF000000"/>
        <rFont val="Calibri"/>
        <family val="2"/>
      </rPr>
      <t xml:space="preserve">  c)  </t>
    </r>
    <r>
      <rPr>
        <sz val="12"/>
        <color theme="1"/>
        <rFont val="Calibri"/>
        <family val="2"/>
        <scheme val="minor"/>
      </rPr>
      <t xml:space="preserve">Wallboard/millboard,  resilient floor covering, roofing  and siding shingles (including metal cladding) and construction  mastics.
</t>
    </r>
  </si>
  <si>
    <r>
      <rPr>
        <b/>
        <i/>
        <sz val="10"/>
        <color rgb="FF000000"/>
        <rFont val="Calibri"/>
        <family val="2"/>
      </rPr>
      <t xml:space="preserve">For All Spaces
</t>
    </r>
    <r>
      <rPr>
        <sz val="12"/>
        <color theme="1"/>
        <rFont val="Calibri"/>
        <family val="2"/>
        <scheme val="minor"/>
      </rPr>
      <t xml:space="preserve">All newly  installed products meet the following: 
</t>
    </r>
    <r>
      <rPr>
        <b/>
        <sz val="11"/>
        <color rgb="FF000000"/>
        <rFont val="Calibri"/>
        <family val="2"/>
      </rPr>
      <t xml:space="preserve">  a)  </t>
    </r>
    <r>
      <rPr>
        <sz val="12"/>
        <color theme="1"/>
        <rFont val="Calibri"/>
        <family val="2"/>
        <scheme val="minor"/>
      </rPr>
      <t xml:space="preserve">Illuminated exit signs, thermostats, switches and electrical  relays are mercury-free. or meet RoHS restrictions.
</t>
    </r>
    <r>
      <rPr>
        <b/>
        <sz val="11"/>
        <color rgb="FF000000"/>
        <rFont val="Calibri"/>
        <family val="2"/>
      </rPr>
      <t xml:space="preserve">  b)  </t>
    </r>
    <r>
      <rPr>
        <sz val="12"/>
        <color theme="1"/>
        <rFont val="Calibri"/>
        <family val="2"/>
        <scheme val="minor"/>
      </rPr>
      <t xml:space="preserve">Low-mercury or mercury-free lamp  technology meets the following specifications:                                          
     	    Fluorescent Lamp         	     Maximum Mercury Content           
     	    Compact, integral ballast         	    3.5 mg           
     	    Compact, non-integral ballast         	    3.5 mg           
     	    T-5, circular         	    9 mg           
     	    T-5, linear          	    2.5 mg           
     	    T-8, eight-foot         	    10 mg           
     	    T-8, four-foot         	    3.5 mg           
     	    T-8, two- and three-foot         	    3.5 mg           
     	    T-8, U-bent          	    6 mg           
     	    High-Pressure Sodium Lamp          	     Maximum Mercury Content           
     	    400 W or less         	    10 mg           
     	    Over 400 W          	    32 mg
</t>
    </r>
  </si>
  <si>
    <r>
      <rPr>
        <b/>
        <i/>
        <sz val="10"/>
        <color rgb="FF000000"/>
        <rFont val="Calibri"/>
        <family val="2"/>
      </rPr>
      <t xml:space="preserve">For All Spaces
</t>
    </r>
    <r>
      <rPr>
        <sz val="12"/>
        <color theme="1"/>
        <rFont val="Calibri"/>
        <family val="2"/>
        <scheme val="minor"/>
      </rPr>
      <t xml:space="preserve">All  newly installed building materials meet the following materials composition  requirements:
</t>
    </r>
    <r>
      <rPr>
        <b/>
        <sz val="11"/>
        <color rgb="FF000000"/>
        <rFont val="Calibri"/>
        <family val="2"/>
      </rPr>
      <t xml:space="preserve">  a)  </t>
    </r>
    <r>
      <rPr>
        <sz val="12"/>
        <color theme="1"/>
        <rFont val="Calibri"/>
        <family val="2"/>
        <scheme val="minor"/>
      </rPr>
      <t xml:space="preserve">Drinking  water systems and plumbing products are lead-free as defined by the Safe Drinking Water Act  (SDWA) and certified by an ANSI  Accredited third-party certification body.
</t>
    </r>
    <r>
      <rPr>
        <b/>
        <sz val="11"/>
        <color rgb="FF000000"/>
        <rFont val="Calibri"/>
        <family val="2"/>
      </rPr>
      <t xml:space="preserve">  b)  </t>
    </r>
    <r>
      <rPr>
        <sz val="12"/>
        <color theme="1"/>
        <rFont val="Calibri"/>
        <family val="2"/>
        <scheme val="minor"/>
      </rPr>
      <t xml:space="preserve">Indoor paints and surface coatings contain less than 90 ppm total lead.
</t>
    </r>
  </si>
  <si>
    <r>
      <rPr>
        <b/>
        <i/>
        <sz val="10"/>
        <color rgb="FF000000"/>
        <rFont val="Calibri"/>
        <family val="2"/>
      </rPr>
      <t xml:space="preserve">For All Spaces
</t>
    </r>
    <r>
      <rPr>
        <b/>
        <sz val="10"/>
        <color rgb="FF000000"/>
        <rFont val="Calibri"/>
        <family val="2"/>
      </rPr>
      <t xml:space="preserve">Asbestos
</t>
    </r>
    <r>
      <rPr>
        <sz val="12"/>
        <color theme="1"/>
        <rFont val="Calibri"/>
        <family val="2"/>
        <scheme val="minor"/>
      </rPr>
      <t xml:space="preserve">For renovation of buildings constructed prior to any applicable laws  banning or restricting asbestos, asbestos evaluation and abatement is conducted  in accordance with the following:
</t>
    </r>
    <r>
      <rPr>
        <b/>
        <sz val="11"/>
        <color rgb="FF000000"/>
        <rFont val="Calibri"/>
        <family val="2"/>
      </rPr>
      <t xml:space="preserve">  a)  </t>
    </r>
    <r>
      <rPr>
        <sz val="12"/>
        <color theme="1"/>
        <rFont val="Calibri"/>
        <family val="2"/>
        <scheme val="minor"/>
      </rPr>
      <t xml:space="preserve">An on-site investigation of the space  conducted by a certified risk assessor or inspector technician to determine the  presence of any asbestos-based hazards is conducted, including Category I and  Category II non-friable ACM, per 40 CFR   Part 61; Subpart M; §61.145, Standard for demolition and renovation.
</t>
    </r>
    <r>
      <rPr>
        <b/>
        <sz val="11"/>
        <color rgb="FF000000"/>
        <rFont val="Calibri"/>
        <family val="2"/>
      </rPr>
      <t xml:space="preserve">  b)  </t>
    </r>
    <r>
      <rPr>
        <sz val="12"/>
        <color theme="1"/>
        <rFont val="Calibri"/>
        <family val="2"/>
        <scheme val="minor"/>
      </rPr>
      <t xml:space="preserve">All spaces found to have asbestos hazards  adhere to applicable protocol per 40 CFR Part 61; Subpart M; §61.145, Standard  for demolition and renovation and 40 CFR Part 61; Subpart M; §61.150, Standard  for waste disposal for manufacturing, fabricating, demolition, renovation and  spraying operations.
</t>
    </r>
  </si>
  <si>
    <r>
      <rPr>
        <b/>
        <i/>
        <sz val="10"/>
        <color rgb="FF000000"/>
        <rFont val="Calibri"/>
        <family val="2"/>
      </rPr>
      <t xml:space="preserve">For All Spaces
</t>
    </r>
    <r>
      <rPr>
        <sz val="12"/>
        <color theme="1"/>
        <rFont val="Calibri"/>
        <family val="2"/>
        <scheme val="minor"/>
      </rPr>
      <t xml:space="preserve">For renovation or painting of buildings constructed prior to any applicable laws banning or restricting lead paint,  lead paint evaluation and abatement is conducted in accordance with the  following:
</t>
    </r>
    <r>
      <rPr>
        <b/>
        <sz val="11"/>
        <color rgb="FF000000"/>
        <rFont val="Calibri"/>
        <family val="2"/>
      </rPr>
      <t xml:space="preserve">  a)  </t>
    </r>
    <r>
      <rPr>
        <sz val="12"/>
        <color theme="1"/>
        <rFont val="Calibri"/>
        <family val="2"/>
        <scheme val="minor"/>
      </rPr>
      <t xml:space="preserve">All spaces found to have lead-based hazards must  adhere to 40 CFR Part 745; Subpart L; §745.227, Work practice  standards  for conducting lead-based paint activities: target housing and child-occupied  facilities, as outlined for multi-family dwellings and 40 CFR Part 745; Subpart  E; Section §745.85, Work practice standards.
</t>
    </r>
    <r>
      <rPr>
        <b/>
        <sz val="11"/>
        <color rgb="FF000000"/>
        <rFont val="Calibri"/>
        <family val="2"/>
      </rPr>
      <t xml:space="preserve">  b)  </t>
    </r>
    <r>
      <rPr>
        <sz val="12"/>
        <color theme="1"/>
        <rFont val="Calibri"/>
        <family val="2"/>
        <scheme val="minor"/>
      </rPr>
      <t xml:space="preserve">An on-site investigation of the space conducted  by a certified risk assessor or inspector technician to determine the presence  of any lead-based hazards in paint, dust and soil using the definitions in 40  CFR Part 745; Subpart D; §745.65, Lead-based paint hazards for residential  dwellings or child-occupied facilities.
</t>
    </r>
  </si>
  <si>
    <r>
      <rPr>
        <b/>
        <i/>
        <sz val="10"/>
        <color rgb="FF000000"/>
        <rFont val="Calibri"/>
        <family val="2"/>
      </rPr>
      <t xml:space="preserve">For All Spaces
</t>
    </r>
    <r>
      <rPr>
        <sz val="12"/>
        <color theme="1"/>
        <rFont val="Calibri"/>
        <family val="2"/>
        <scheme val="minor"/>
      </rPr>
      <t xml:space="preserve">For renovation work that disturbs PCB-containing building materials (e.g. common window  replacements) in buildings  constructed before the institution of any applicable laws banning or  restricting PCBs, prepare an abatement strategy for PCB containing materials in  accordance with the U.S. Environmental Protection Agency Steps to Safe PCB Abatement Activities that  includes the following:
</t>
    </r>
    <r>
      <rPr>
        <b/>
        <sz val="11"/>
        <color rgb="FF000000"/>
        <rFont val="Calibri"/>
        <family val="2"/>
      </rPr>
      <t xml:space="preserve">  a)  </t>
    </r>
    <r>
      <rPr>
        <sz val="12"/>
        <color theme="1"/>
        <rFont val="Calibri"/>
        <family val="2"/>
        <scheme val="minor"/>
      </rPr>
      <t xml:space="preserve">Characterization and sampling.
</t>
    </r>
    <r>
      <rPr>
        <b/>
        <sz val="11"/>
        <color rgb="FF000000"/>
        <rFont val="Calibri"/>
        <family val="2"/>
      </rPr>
      <t xml:space="preserve">  b)  </t>
    </r>
    <r>
      <rPr>
        <sz val="12"/>
        <color theme="1"/>
        <rFont val="Calibri"/>
        <family val="2"/>
        <scheme val="minor"/>
      </rPr>
      <t xml:space="preserve">Protective measures for workers.
</t>
    </r>
    <r>
      <rPr>
        <b/>
        <sz val="11"/>
        <color rgb="FF000000"/>
        <rFont val="Calibri"/>
        <family val="2"/>
      </rPr>
      <t xml:space="preserve">  c)  </t>
    </r>
    <r>
      <rPr>
        <sz val="12"/>
        <color theme="1"/>
        <rFont val="Calibri"/>
        <family val="2"/>
        <scheme val="minor"/>
      </rPr>
      <t xml:space="preserve">Safe storage and disposal.
</t>
    </r>
    <r>
      <rPr>
        <b/>
        <sz val="11"/>
        <color rgb="FF000000"/>
        <rFont val="Calibri"/>
        <family val="2"/>
      </rPr>
      <t xml:space="preserve">  d)  </t>
    </r>
    <r>
      <rPr>
        <sz val="12"/>
        <color theme="1"/>
        <rFont val="Calibri"/>
        <family val="2"/>
        <scheme val="minor"/>
      </rPr>
      <t xml:space="preserve">Record keeping.
</t>
    </r>
  </si>
  <si>
    <r>
      <rPr>
        <b/>
        <i/>
        <sz val="10"/>
        <color rgb="FF000000"/>
        <rFont val="Calibri"/>
        <family val="2"/>
      </rPr>
      <t xml:space="preserve">For All Spaces
</t>
    </r>
    <r>
      <rPr>
        <sz val="12"/>
        <color theme="1"/>
        <rFont val="Calibri"/>
        <family val="2"/>
        <scheme val="minor"/>
      </rPr>
      <t xml:space="preserve">Projects fulfill the following (as applicable):
</t>
    </r>
    <r>
      <rPr>
        <b/>
        <sz val="11"/>
        <color rgb="FF000000"/>
        <rFont val="Calibri"/>
        <family val="2"/>
      </rPr>
      <t xml:space="preserve">  a)  </t>
    </r>
    <r>
      <rPr>
        <sz val="12"/>
        <color theme="1"/>
        <rFont val="Calibri"/>
        <family val="2"/>
        <scheme val="minor"/>
      </rPr>
      <t xml:space="preserve">Wood structures manufactured before the institution of any applicable laws banning or restricting CCA are tested. Wood structures containing CCA are replaced or remediated in accordance  with the U.S. Environmental Protection Agency's (EPA) Chromated Copper Arsenate (CCA): Consumer Advice Related to  CCA-Treated Wood, using penetrating (non-film-forming), oil-based,  semi-transparent stains.
</t>
    </r>
    <r>
      <rPr>
        <b/>
        <sz val="11"/>
        <color rgb="FF000000"/>
        <rFont val="Calibri"/>
        <family val="2"/>
      </rPr>
      <t xml:space="preserve">  b)  </t>
    </r>
    <r>
      <rPr>
        <sz val="12"/>
        <color theme="1"/>
        <rFont val="Calibri"/>
        <family val="2"/>
        <scheme val="minor"/>
      </rPr>
      <t>Artificial turf is assessed and remediated  per the following:  
      •  Conduct a sample test if lead concentration of synthetic turf fibers is unknown.  
      •  If the lead concentration of synthetic turf fibers is greater than 300 mg/kg, perform dust-wipe testing per EPA protocol for dust-wipe testing to determine the surface dust-lead  loading.</t>
    </r>
    <r>
      <rPr>
        <vertAlign val="superscript"/>
        <sz val="11"/>
        <color rgb="FF000000"/>
        <rFont val="Calibri"/>
        <family val="2"/>
      </rPr>
      <t>[57119]</t>
    </r>
    <r>
      <rPr>
        <sz val="11"/>
        <color rgb="FF000000"/>
        <rFont val="Calibri"/>
        <family val="2"/>
      </rPr>
      <t xml:space="preserve">  
      •  If the wipe-testing results show lead  loadings greater than 40 µg/ft</t>
    </r>
    <r>
      <rPr>
        <vertAlign val="superscript"/>
        <sz val="11"/>
        <color rgb="FF000000"/>
        <rFont val="Calibri"/>
        <family val="2"/>
      </rPr>
      <t xml:space="preserve">2 </t>
    </r>
    <r>
      <rPr>
        <sz val="11"/>
        <color rgb="FF000000"/>
        <rFont val="Calibri"/>
        <family val="2"/>
      </rPr>
      <t>replace with turf containing  lead concentrations less than 300 mg/kg.</t>
    </r>
    <r>
      <rPr>
        <sz val="11"/>
        <color rgb="FF000000"/>
        <rFont val="Calibri"/>
        <family val="2"/>
      </rPr>
      <t xml:space="preserve">
</t>
    </r>
  </si>
  <si>
    <r>
      <rPr>
        <b/>
        <i/>
        <sz val="10"/>
        <color rgb="FF000000"/>
        <rFont val="Calibri"/>
        <family val="2"/>
      </rPr>
      <t xml:space="preserve">For All Spaces
</t>
    </r>
    <r>
      <rPr>
        <sz val="12"/>
        <color theme="1"/>
        <rFont val="Calibri"/>
        <family val="2"/>
        <scheme val="minor"/>
      </rPr>
      <t xml:space="preserve">Projects fulfill the following (as applicable):
</t>
    </r>
    <r>
      <rPr>
        <b/>
        <sz val="11"/>
        <color rgb="FF000000"/>
        <rFont val="Calibri"/>
        <family val="2"/>
      </rPr>
      <t xml:space="preserve">  a)  </t>
    </r>
    <r>
      <rPr>
        <sz val="12"/>
        <color theme="1"/>
        <rFont val="Calibri"/>
        <family val="2"/>
        <scheme val="minor"/>
      </rPr>
      <t xml:space="preserve">Lead hazard  assessment (and remediation, if needed) is performed to the top 1.5 cm [0.6 in] of existing bare soil (not covered by grass, vegetation or other landscaping including mulch covered soil) outside the building envelope and within the project boundary, following the guidance provided by US Federal Code 40  CFR Part 745; Subpart L; §745.227, "Work practice standards for conducting  lead-based paint activities: target housing and child-occupied facilities." Relevant sections are listed below:               
      •  Risk assessment (d)(8-11).  
      •  Abatement (e)(7).  
      •  Determinations (h)(4).
</t>
    </r>
    <r>
      <rPr>
        <b/>
        <sz val="11"/>
        <color rgb="FF000000"/>
        <rFont val="Calibri"/>
        <family val="2"/>
      </rPr>
      <t xml:space="preserve">  b)  </t>
    </r>
    <r>
      <rPr>
        <sz val="12"/>
        <color theme="1"/>
        <rFont val="Calibri"/>
        <family val="2"/>
        <scheme val="minor"/>
      </rPr>
      <t xml:space="preserve">Industrial surface paints and coatings  contain less than 0.1% by weight lead in the form of lead or lead compounds.
</t>
    </r>
    <r>
      <rPr>
        <b/>
        <i/>
        <sz val="10"/>
        <color rgb="FF000000"/>
        <rFont val="Calibri"/>
        <family val="2"/>
      </rPr>
      <t xml:space="preserve">For All Spaces
</t>
    </r>
    <r>
      <rPr>
        <b/>
        <sz val="10"/>
        <color rgb="FF000000"/>
        <rFont val="Calibri"/>
        <family val="2"/>
      </rPr>
      <t xml:space="preserve">Student or childcare areas
</t>
    </r>
    <r>
      <rPr>
        <sz val="12"/>
        <color theme="1"/>
        <rFont val="Calibri"/>
        <family val="2"/>
        <scheme val="minor"/>
      </rPr>
      <t xml:space="preserve">Projects fulfill the following:
</t>
    </r>
    <r>
      <rPr>
        <b/>
        <sz val="11"/>
        <color rgb="FF000000"/>
        <rFont val="Calibri"/>
        <family val="2"/>
      </rPr>
      <t xml:space="preserve">  a)  </t>
    </r>
    <r>
      <rPr>
        <sz val="12"/>
        <color theme="1"/>
        <rFont val="Calibri"/>
        <family val="2"/>
        <scheme val="minor"/>
      </rPr>
      <t xml:space="preserve">Paint on playground equipment is assessed and, if necessary, remediated in accordance with guidelines set by the Consumer Product Safety Commission Staff Recommendations for Identifying and Controlling Lead Paint on Public Playground Equipment.
</t>
    </r>
  </si>
  <si>
    <r>
      <rPr>
        <b/>
        <i/>
        <sz val="10"/>
        <color rgb="FF000000"/>
        <rFont val="Calibri"/>
        <family val="2"/>
      </rPr>
      <t xml:space="preserve">For All Spaces
</t>
    </r>
    <r>
      <rPr>
        <sz val="12"/>
        <color theme="1"/>
        <rFont val="Calibri"/>
        <family val="2"/>
        <scheme val="minor"/>
      </rPr>
      <t xml:space="preserve">Project addresses hazardous waste through the following:
</t>
    </r>
    <r>
      <rPr>
        <b/>
        <sz val="11"/>
        <color rgb="FF000000"/>
        <rFont val="Calibri"/>
        <family val="2"/>
      </rPr>
      <t xml:space="preserve">  a)  </t>
    </r>
    <r>
      <rPr>
        <sz val="12"/>
        <color theme="1"/>
        <rFont val="Calibri"/>
        <family val="2"/>
        <scheme val="minor"/>
      </rPr>
      <t xml:space="preserve">A waste stream plan addresses the management of the following hazardous wastes per U.S. Environmental Protection Agency 40 CFR Part 273 Standards for Universal Waste Management, Subpart B or C (as applicable):  
      •  Batteries.  
      •  Pesticides.  
      •  Equipment and lamps that may contain mercury.
</t>
    </r>
    <r>
      <rPr>
        <b/>
        <sz val="11"/>
        <color rgb="FF000000"/>
        <rFont val="Calibri"/>
        <family val="2"/>
      </rPr>
      <t xml:space="preserve">  b)  </t>
    </r>
    <r>
      <rPr>
        <sz val="12"/>
        <color theme="1"/>
        <rFont val="Calibri"/>
        <family val="2"/>
        <scheme val="minor"/>
      </rPr>
      <t xml:space="preserve">A waste stream plan includes the following:  
      •  Waste receptacle access.   
      •  Waste or source reduction (including prevention, minimization and reuse).   
      •  Recycling and materials recovery (including batteries, pesticides, lamps and mercury-containing equipment).  
      •  Disposal of waste.
</t>
    </r>
  </si>
  <si>
    <r>
      <rPr>
        <b/>
        <i/>
        <sz val="10"/>
        <color rgb="FF000000"/>
        <rFont val="Calibri"/>
        <family val="2"/>
      </rPr>
      <t xml:space="preserve">For All Spaces
</t>
    </r>
    <r>
      <rPr>
        <b/>
        <sz val="10"/>
        <color rgb="FF000000"/>
        <rFont val="Calibri"/>
        <family val="2"/>
      </rPr>
      <t xml:space="preserve">Asbestos
</t>
    </r>
    <r>
      <rPr>
        <sz val="12"/>
        <color theme="1"/>
        <rFont val="Calibri"/>
        <family val="2"/>
        <scheme val="minor"/>
      </rPr>
      <t xml:space="preserve">For buildings  constructed prior to any applicable laws banning or restricting asbestos that are unable to remove the hazard from the location, the following interim strategies for managing existing hazards are conducted and repeated every  three years:
</t>
    </r>
    <r>
      <rPr>
        <b/>
        <sz val="11"/>
        <color rgb="FF000000"/>
        <rFont val="Calibri"/>
        <family val="2"/>
      </rPr>
      <t xml:space="preserve">  a)  </t>
    </r>
    <r>
      <rPr>
        <sz val="12"/>
        <color theme="1"/>
        <rFont val="Calibri"/>
        <family val="2"/>
        <scheme val="minor"/>
      </rPr>
      <t xml:space="preserve">Development, maintenance and update of an asbestos management plan in accordance with the Asbestos Hazard Emergency Response Act (AHERA), including all necessary  actions to minimize asbestos hazards: repair, encapsulation, enclosure,  maintenance and removal, following protocol detailed in the Asbestos-Containing  Materials in Schools Rule, 40 CFR Part 763; Subpart E; §763.84-§763.95 or local  equivalent.
</t>
    </r>
    <r>
      <rPr>
        <b/>
        <sz val="11"/>
        <color rgb="FF000000"/>
        <rFont val="Calibri"/>
        <family val="2"/>
      </rPr>
      <t xml:space="preserve">  b)  </t>
    </r>
    <r>
      <rPr>
        <sz val="12"/>
        <color theme="1"/>
        <rFont val="Calibri"/>
        <family val="2"/>
        <scheme val="minor"/>
      </rPr>
      <t xml:space="preserve">Asbestos inspection through an accredited  professional per the Asbestos Model Accreditation Plan (MAP), National  Standards for Hazardous Air Pollutants (NESHAP) or local equivalent.
</t>
    </r>
    <r>
      <rPr>
        <b/>
        <sz val="11"/>
        <color rgb="FF000000"/>
        <rFont val="Calibri"/>
        <family val="2"/>
      </rPr>
      <t xml:space="preserve">  c)  </t>
    </r>
    <r>
      <rPr>
        <sz val="12"/>
        <color theme="1"/>
        <rFont val="Calibri"/>
        <family val="2"/>
        <scheme val="minor"/>
      </rPr>
      <t xml:space="preserve">Post-abatement clearance for all projects  is conducted in accordance with AHERA Asbestos-Containing Materials in Schools,  40 CFR Part 763; Subpart E; Appendix A, Mandatory transmission electron  microscopy method.
</t>
    </r>
    <r>
      <rPr>
        <b/>
        <i/>
        <sz val="10"/>
        <color rgb="FF000000"/>
        <rFont val="Calibri"/>
        <family val="2"/>
      </rPr>
      <t xml:space="preserve">For All Spaces
</t>
    </r>
    <r>
      <rPr>
        <b/>
        <sz val="10"/>
        <color rgb="FF000000"/>
        <rFont val="Calibri"/>
        <family val="2"/>
      </rPr>
      <t xml:space="preserve">Lead
</t>
    </r>
    <r>
      <rPr>
        <sz val="12"/>
        <color theme="1"/>
        <rFont val="Calibri"/>
        <family val="2"/>
        <scheme val="minor"/>
      </rPr>
      <t xml:space="preserve">For buildings  constructed prior to any applicable laws banning or restricting lead paint that are unable to remove the hazard from the location, the following interim strategies for managing existing hazards are conducted and  repeated every three years:
</t>
    </r>
    <r>
      <rPr>
        <b/>
        <sz val="11"/>
        <color rgb="FF000000"/>
        <rFont val="Calibri"/>
        <family val="2"/>
      </rPr>
      <t xml:space="preserve">  a)  </t>
    </r>
    <r>
      <rPr>
        <sz val="12"/>
        <color theme="1"/>
        <rFont val="Calibri"/>
        <family val="2"/>
        <scheme val="minor"/>
      </rPr>
      <t xml:space="preserve">Interim controls are applied per 24 CFR  Part 35; Subpart R; §35.1330, Interim controls, from Guidelines for the  Evaluation and Control of Lead-Based Paint Hazards in Housing, for paint  stabilization of deteriorated paint and treatments for friction and impact  surfaces where levels of lead dust are above levels specified in §35.1320, or applicable local law or regulation.
</t>
    </r>
    <r>
      <rPr>
        <b/>
        <sz val="11"/>
        <color rgb="FF000000"/>
        <rFont val="Calibri"/>
        <family val="2"/>
      </rPr>
      <t xml:space="preserve">  b)  </t>
    </r>
    <r>
      <rPr>
        <sz val="12"/>
        <color theme="1"/>
        <rFont val="Calibri"/>
        <family val="2"/>
        <scheme val="minor"/>
      </rPr>
      <t xml:space="preserve">Post-abatement clearance is conducted per  24 CFR Part 35; Subpart R; §35.1340, Clearance.
</t>
    </r>
    <r>
      <rPr>
        <b/>
        <sz val="11"/>
        <color rgb="FF000000"/>
        <rFont val="Calibri"/>
        <family val="2"/>
      </rPr>
      <t xml:space="preserve">  c)  </t>
    </r>
    <r>
      <rPr>
        <sz val="12"/>
        <color theme="1"/>
        <rFont val="Calibri"/>
        <family val="2"/>
        <scheme val="minor"/>
      </rPr>
      <t xml:space="preserve">A reevaluation is conducted and a report  produced per 24 CFR Part 35; Subpart R; §35.1355(b), Ongoing lead-based paint  maintenance and reevaluation activities.
</t>
    </r>
    <r>
      <rPr>
        <b/>
        <sz val="11"/>
        <color rgb="FF000000"/>
        <rFont val="Calibri"/>
        <family val="2"/>
      </rPr>
      <t xml:space="preserve">  d)  </t>
    </r>
    <r>
      <rPr>
        <sz val="12"/>
        <color theme="1"/>
        <rFont val="Calibri"/>
        <family val="2"/>
        <scheme val="minor"/>
      </rPr>
      <t xml:space="preserve">As provided by 24 CFR Part 35; Subpart  B; §35.155, Minimum  requirements, interim controls  may be performed in  combination with, or be replaced by, abatement methods provided by 35.1355,  Ongoing lead-based paint maintenance and reevaluation activities.
</t>
    </r>
    <r>
      <rPr>
        <b/>
        <i/>
        <sz val="10"/>
        <color rgb="FF000000"/>
        <rFont val="Calibri"/>
        <family val="2"/>
      </rPr>
      <t xml:space="preserve">For All Spaces
</t>
    </r>
    <r>
      <rPr>
        <b/>
        <sz val="10"/>
        <color rgb="FF000000"/>
        <rFont val="Calibri"/>
        <family val="2"/>
      </rPr>
      <t xml:space="preserve">Student or childcare areas
</t>
    </r>
    <r>
      <rPr>
        <sz val="12"/>
        <color theme="1"/>
        <rFont val="Calibri"/>
        <family val="2"/>
        <scheme val="minor"/>
      </rPr>
      <t xml:space="preserve">Facilities constructed  prior to any applicable laws banning or restricting lead paint and serving  children under age 6 apply the following:
</t>
    </r>
    <r>
      <rPr>
        <b/>
        <sz val="11"/>
        <color rgb="FF000000"/>
        <rFont val="Calibri"/>
        <family val="2"/>
      </rPr>
      <t xml:space="preserve">  a)  </t>
    </r>
    <r>
      <rPr>
        <sz val="12"/>
        <color theme="1"/>
        <rFont val="Calibri"/>
        <family val="2"/>
        <scheme val="minor"/>
      </rPr>
      <t xml:space="preserve">24 CFR Part 35; Subpart R; 35.1355(d), Chewable surfaces.
</t>
    </r>
  </si>
  <si>
    <r>
      <rPr>
        <b/>
        <i/>
        <sz val="10"/>
        <color rgb="FF000000"/>
        <rFont val="Calibri"/>
        <family val="2"/>
      </rPr>
      <t xml:space="preserve">For All Spaces
</t>
    </r>
    <r>
      <rPr>
        <sz val="12"/>
        <color theme="1"/>
        <rFont val="Calibri"/>
        <family val="2"/>
        <scheme val="minor"/>
      </rPr>
      <t xml:space="preserve">Project sites used for past or present industrial activities [e.g. hazardous waste storage, fuel  station, manufacturing plant, dry cleaners (on-site plant), automotive repair] undertake site assessment and remediation, prior to  construction, per the following:
</t>
    </r>
    <r>
      <rPr>
        <b/>
        <sz val="11"/>
        <color rgb="FF000000"/>
        <rFont val="Calibri"/>
        <family val="2"/>
      </rPr>
      <t xml:space="preserve">  a)  </t>
    </r>
    <r>
      <rPr>
        <sz val="12"/>
        <color theme="1"/>
        <rFont val="Calibri"/>
        <family val="2"/>
        <scheme val="minor"/>
      </rPr>
      <t xml:space="preserve">Phase I Environmental Site Assessment as described in ASTM E1527-05.
</t>
    </r>
    <r>
      <rPr>
        <b/>
        <sz val="11"/>
        <color rgb="FF000000"/>
        <rFont val="Calibri"/>
        <family val="2"/>
      </rPr>
      <t xml:space="preserve">  b)  </t>
    </r>
    <r>
      <rPr>
        <sz val="12"/>
        <color theme="1"/>
        <rFont val="Calibri"/>
        <family val="2"/>
        <scheme val="minor"/>
      </rPr>
      <t xml:space="preserve">Phase II Environmental Site Assessment as described in ASTM E1903-97.
</t>
    </r>
    <r>
      <rPr>
        <b/>
        <sz val="11"/>
        <color rgb="FF000000"/>
        <rFont val="Calibri"/>
        <family val="2"/>
      </rPr>
      <t xml:space="preserve">  c)  </t>
    </r>
    <r>
      <rPr>
        <sz val="12"/>
        <color theme="1"/>
        <rFont val="Calibri"/>
        <family val="2"/>
        <scheme val="minor"/>
      </rPr>
      <t xml:space="preserve">ISO/PRF 18504, Soil Quality Guidance on Sustainable Remediation, ASTM E2893-16, Standard Guide for Greener Cleanups or an equivalent program. Sustainable remediation programs considered equivalent must include the following base criteria:  
      •  Provide risk-based approach to sustainable remediation (risk assessment/risk-benefit analysis).  
      •  Consider the three pillars of sustainability: social, environmental and economic.  
      •  Apply a tiered approach to assessment and provide an appraisal of remediation options.  
      •  Consider safe working practices for workers during remediation.  
      •  Require record keeping of decision-making and assessment processes.  
      •  Provide protocol for engaging stakeholders, including management of impacts on community.  
      •  Adopt a long-term vision that ensures lasting results.
</t>
    </r>
  </si>
  <si>
    <r>
      <rPr>
        <b/>
        <i/>
        <sz val="10"/>
        <color rgb="FF000000"/>
        <rFont val="Calibri"/>
        <family val="2"/>
      </rPr>
      <t xml:space="preserve">For All Spaces
</t>
    </r>
    <r>
      <rPr>
        <b/>
        <sz val="10"/>
        <color rgb="FF000000"/>
        <rFont val="Calibri"/>
        <family val="2"/>
      </rPr>
      <t xml:space="preserve">Pesticide minimization
</t>
    </r>
    <r>
      <rPr>
        <sz val="12"/>
        <color theme="1"/>
        <rFont val="Calibri"/>
        <family val="2"/>
        <scheme val="minor"/>
      </rPr>
      <t xml:space="preserve">One of the  following requirements is met:
</t>
    </r>
    <r>
      <rPr>
        <b/>
        <sz val="11"/>
        <color rgb="FF000000"/>
        <rFont val="Calibri"/>
        <family val="2"/>
      </rPr>
      <t xml:space="preserve">  a)  </t>
    </r>
    <r>
      <rPr>
        <sz val="12"/>
        <color theme="1"/>
        <rFont val="Calibri"/>
        <family val="2"/>
        <scheme val="minor"/>
      </rPr>
      <t xml:space="preserve">Outdoor pesticide use is eliminated.
</t>
    </r>
    <r>
      <rPr>
        <b/>
        <sz val="11"/>
        <color rgb="FF000000"/>
        <rFont val="Calibri"/>
        <family val="2"/>
      </rPr>
      <t xml:space="preserve">  b)  </t>
    </r>
    <r>
      <rPr>
        <sz val="12"/>
        <color theme="1"/>
        <rFont val="Calibri"/>
        <family val="2"/>
        <scheme val="minor"/>
      </rPr>
      <t xml:space="preserve">Hazards associated with outdoor pesticide use are minimized through the creation of an Integrated Pest Management plan that incorporates elements detailed in Appendix X1 and pesticides (except in cases of emergency) meet one of the following:  
      •  Evaluated through the City of San Francisco Pesticide Hazard Screening Protocol with a Hazard Tier ranking of 3 (least hazardous).  
      •   Listed in the most recent version of the City of San Francisco's Reduced Risk Pesticide List as directed in the list (including limitations).  
      •  All active substances are catalogued as "low-risk" in the EU Pesticides Database.  
      •  All active substances are marked as “Approved” in the EU Pesticides Database and are either classified as Class U or not classified in the latest version of “The WHO Recommended Classification of Pesticides by Hazard and Guidelines to Classification.”
</t>
    </r>
    <r>
      <rPr>
        <b/>
        <i/>
        <sz val="10"/>
        <color rgb="FF000000"/>
        <rFont val="Calibri"/>
        <family val="2"/>
      </rPr>
      <t xml:space="preserve">For All Spaces
</t>
    </r>
    <r>
      <rPr>
        <b/>
        <sz val="10"/>
        <color rgb="FF000000"/>
        <rFont val="Calibri"/>
        <family val="2"/>
      </rPr>
      <t xml:space="preserve">Pesticide application
</t>
    </r>
    <r>
      <rPr>
        <sz val="12"/>
        <color theme="1"/>
        <rFont val="Calibri"/>
        <family val="2"/>
        <scheme val="minor"/>
      </rPr>
      <t xml:space="preserve">Projects provide  the following for planned and emergency application of pesticides:
</t>
    </r>
    <r>
      <rPr>
        <b/>
        <sz val="11"/>
        <color rgb="FF000000"/>
        <rFont val="Calibri"/>
        <family val="2"/>
      </rPr>
      <t xml:space="preserve">  a)  </t>
    </r>
    <r>
      <rPr>
        <sz val="12"/>
        <color theme="1"/>
        <rFont val="Calibri"/>
        <family val="2"/>
        <scheme val="minor"/>
      </rPr>
      <t xml:space="preserve">Planned use:  
      •  Provide paper or digital notification to all building occupants on the protocol for pesticide use notification.  
      •  Notify all building occupants via paper or digital means at least 24 hours prior to pesticide application.  
      •  Post a notification sign at the site of application 24 hours prior to application and leave in place for at least 24 hours.  
      •  Notification signs include the pesticide name, registration number, treatment location and date of application.
</t>
    </r>
    <r>
      <rPr>
        <b/>
        <sz val="11"/>
        <color rgb="FF000000"/>
        <rFont val="Calibri"/>
        <family val="2"/>
      </rPr>
      <t xml:space="preserve">  b)  </t>
    </r>
    <r>
      <rPr>
        <sz val="12"/>
        <color theme="1"/>
        <rFont val="Calibri"/>
        <family val="2"/>
        <scheme val="minor"/>
      </rPr>
      <t xml:space="preserve">Emergency use:   
      •  Provide paper or digital notification to all building occupants on the protocol for pesticide use notification.   
      •  Notify all building occupants via paper or digital means within 24 hours of pesticide application.  
      •  Post a notification sign at the site of application within 24 hours and leave in place for at least 24 hours.  
      •  Notification signs include the pesticide name, registration number, treatment location and date of application.  
      •  Provide information on the type of emergency or reason for unplanned use.
</t>
    </r>
  </si>
  <si>
    <r>
      <rPr>
        <b/>
        <i/>
        <sz val="10"/>
        <color rgb="FF000000"/>
        <rFont val="Calibri"/>
        <family val="2"/>
      </rPr>
      <t xml:space="preserve">For All Spaces
</t>
    </r>
    <r>
      <rPr>
        <sz val="12"/>
        <color theme="1"/>
        <rFont val="Calibri"/>
        <family val="2"/>
        <scheme val="minor"/>
      </rPr>
      <t xml:space="preserve">Projects meet one  of the following requirements and develop a purchasing plan for continued  procurement:
</t>
    </r>
    <r>
      <rPr>
        <b/>
        <sz val="11"/>
        <color rgb="FF000000"/>
        <rFont val="Calibri"/>
        <family val="2"/>
      </rPr>
      <t xml:space="preserve">  a)  </t>
    </r>
    <r>
      <rPr>
        <sz val="12"/>
        <color theme="1"/>
        <rFont val="Calibri"/>
        <family val="2"/>
        <scheme val="minor"/>
      </rPr>
      <t xml:space="preserve">For all newly installed building materials, at  minimum 20% by cost of the following building products and material types  contain less than 100 ppm added lead:                                  
      •  Doors and door hardware.  
      •  Ductwork.  
      •  Conduits.  
      •  Metal studs.  
      •  Mirrors/glass.  
      •  Roofing or flashing.  
      •  Brass cooler drains, pumps,  motors and valves.  
      •  Vinyl blinds or wallcovering.
</t>
    </r>
    <r>
      <rPr>
        <b/>
        <sz val="11"/>
        <color rgb="FF000000"/>
        <rFont val="Calibri"/>
        <family val="2"/>
      </rPr>
      <t xml:space="preserve">  b)  </t>
    </r>
    <r>
      <rPr>
        <sz val="12"/>
        <color theme="1"/>
        <rFont val="Calibri"/>
        <family val="2"/>
        <scheme val="minor"/>
      </rPr>
      <t xml:space="preserve">For all newly installed  furnishings and furniture (including textiles, finishes and dyes), all  components that constitute at least 5%, by weight, furniture  or furnishing assembly  meet the following thresholds for material  content:                  
      •  Mercury less than 100 ppm.   
      •  Cadmium less than 100 ppm.     
      •  Antimony less than 100 ppm.     
      •  Hexavalent chromium in plated finishes less than 1000 ppm.
</t>
    </r>
    <r>
      <rPr>
        <b/>
        <sz val="11"/>
        <color rgb="FF000000"/>
        <rFont val="Calibri"/>
        <family val="2"/>
      </rPr>
      <t xml:space="preserve">  c)  </t>
    </r>
    <r>
      <rPr>
        <sz val="12"/>
        <color theme="1"/>
        <rFont val="Calibri"/>
        <family val="2"/>
        <scheme val="minor"/>
      </rPr>
      <t xml:space="preserve">All newly installed electrical components: fire alarms,  meters, sensors, thermostats and load break  switches, meet the following maximum concentration value per listed substance:                                          
      •  Lead (Pb): less than 1000 ppm.  
      •  Mercury (Hg): less than 1000 ppm.  
      •  Cadmium (Cd): less than 100 ppm.  
      •  Hexavalent Chromium: (Cr  VI) less than 1000 ppm.
</t>
    </r>
  </si>
  <si>
    <r>
      <rPr>
        <b/>
        <i/>
        <sz val="10"/>
        <color rgb="FF000000"/>
        <rFont val="Calibri"/>
        <family val="2"/>
      </rPr>
      <t xml:space="preserve">For All Spaces
</t>
    </r>
    <r>
      <rPr>
        <b/>
        <sz val="10"/>
        <color rgb="FF000000"/>
        <rFont val="Calibri"/>
        <family val="2"/>
      </rPr>
      <t xml:space="preserve">Low hazard cleaning products
</t>
    </r>
    <r>
      <rPr>
        <sz val="12"/>
        <color theme="1"/>
        <rFont val="Calibri"/>
        <family val="2"/>
        <scheme val="minor"/>
      </rPr>
      <t xml:space="preserve">Cleaning  products, soaps, shampoos, disinfection and sanitization products are not  manufactured with ingredients classified under the Globally Harmonized System (GHS) for the  following endpoints:
</t>
    </r>
    <r>
      <rPr>
        <b/>
        <sz val="11"/>
        <color rgb="FF000000"/>
        <rFont val="Calibri"/>
        <family val="2"/>
      </rPr>
      <t xml:space="preserve">  a)  </t>
    </r>
    <r>
      <rPr>
        <sz val="12"/>
        <color theme="1"/>
        <rFont val="Calibri"/>
        <family val="2"/>
        <scheme val="minor"/>
      </rPr>
      <t xml:space="preserve">Carcinogenic, mutagenic  or reprotoxic substances:  
      •  H340 (may cause genetic  defects).  
      •  H350 (may cause cancer).  
      •  H360 (may damage fertility of the unborn  child).
</t>
    </r>
    <r>
      <rPr>
        <b/>
        <sz val="11"/>
        <color rgb="FF000000"/>
        <rFont val="Calibri"/>
        <family val="2"/>
      </rPr>
      <t xml:space="preserve">  b)  </t>
    </r>
    <r>
      <rPr>
        <sz val="12"/>
        <color theme="1"/>
        <rFont val="Calibri"/>
        <family val="2"/>
        <scheme val="minor"/>
      </rPr>
      <t xml:space="preserve">Systemic  toxicity/organ effects:                                            
      •  H372 (causes damage to organs through  prolonged or repeated exposure).
</t>
    </r>
    <r>
      <rPr>
        <b/>
        <sz val="11"/>
        <color rgb="FF000000"/>
        <rFont val="Calibri"/>
        <family val="2"/>
      </rPr>
      <t xml:space="preserve">  c)  </t>
    </r>
    <r>
      <rPr>
        <sz val="12"/>
        <color theme="1"/>
        <rFont val="Calibri"/>
        <family val="2"/>
        <scheme val="minor"/>
      </rPr>
      <t xml:space="preserve">Skin and respiratory  irritation:      
      •  H317 (may cause an allergic  skin reaction).  
      •  H334 (may cause allergy or asthma symptoms  or breathing difficulties if inhaled).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Cleaning product advocacy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Projects submit documentation  demonstrating an attempt for procurement has been made for products free of  ingredients classified under GHS hazard statements in Option 1. This includes a petition or formal request filed with at minimum three manufacturers/labels (per  product category) who were unable to meet their needs.
</t>
    </r>
    <r>
      <rPr>
        <b/>
        <sz val="11"/>
        <color rgb="FF000000"/>
        <rFont val="Calibri"/>
        <family val="2"/>
      </rPr>
      <t xml:space="preserve">  b)  </t>
    </r>
    <r>
      <rPr>
        <sz val="12"/>
        <color theme="1"/>
        <rFont val="Calibri"/>
        <family val="2"/>
        <scheme val="minor"/>
      </rPr>
      <t xml:space="preserve">Projects are permitted to use cleaning products compliant with Type 1 environmental labels as defined by  ISO 14024:1999 and developed by a member of the Global Ecolabelling Network  in place of products free of ingredients classified under GHS hazard statements in Option 1.
</t>
    </r>
  </si>
  <si>
    <r>
      <rPr>
        <b/>
        <i/>
        <sz val="10"/>
        <color rgb="FF000000"/>
        <rFont val="Calibri"/>
        <family val="2"/>
      </rPr>
      <t xml:space="preserve">For All Spaces
</t>
    </r>
    <r>
      <rPr>
        <b/>
        <sz val="10"/>
        <color rgb="FF000000"/>
        <rFont val="Calibri"/>
        <family val="2"/>
      </rPr>
      <t xml:space="preserve">Program training
</t>
    </r>
    <r>
      <rPr>
        <sz val="12"/>
        <color theme="1"/>
        <rFont val="Calibri"/>
        <family val="2"/>
        <scheme val="minor"/>
      </rPr>
      <t xml:space="preserve">Projects have an annual training program in place for facilities staff or providers that addresses the following requirements:
</t>
    </r>
    <r>
      <rPr>
        <b/>
        <sz val="11"/>
        <color rgb="FF000000"/>
        <rFont val="Calibri"/>
        <family val="2"/>
      </rPr>
      <t xml:space="preserve">  a)  </t>
    </r>
    <r>
      <rPr>
        <sz val="12"/>
        <color theme="1"/>
        <rFont val="Calibri"/>
        <family val="2"/>
        <scheme val="minor"/>
      </rPr>
      <t xml:space="preserve">Use of cleaning products and materials and related equipment (e.g., cleaning chemical dispensing equipment).
</t>
    </r>
    <r>
      <rPr>
        <b/>
        <sz val="11"/>
        <color rgb="FF000000"/>
        <rFont val="Calibri"/>
        <family val="2"/>
      </rPr>
      <t xml:space="preserve">  b)  </t>
    </r>
    <r>
      <rPr>
        <sz val="12"/>
        <color theme="1"/>
        <rFont val="Calibri"/>
        <family val="2"/>
        <scheme val="minor"/>
      </rPr>
      <t xml:space="preserve">Selection of low hazard cleaning materials.
</t>
    </r>
    <r>
      <rPr>
        <b/>
        <sz val="11"/>
        <color rgb="FF000000"/>
        <rFont val="Calibri"/>
        <family val="2"/>
      </rPr>
      <t xml:space="preserve">  c)  </t>
    </r>
    <r>
      <rPr>
        <sz val="12"/>
        <color theme="1"/>
        <rFont val="Calibri"/>
        <family val="2"/>
        <scheme val="minor"/>
      </rPr>
      <t xml:space="preserve">Sequence of  cleaning steps and use of personal protective equipment.
</t>
    </r>
    <r>
      <rPr>
        <b/>
        <i/>
        <sz val="10"/>
        <color rgb="FF000000"/>
        <rFont val="Calibri"/>
        <family val="2"/>
      </rPr>
      <t xml:space="preserve">For All Spaces
</t>
    </r>
    <r>
      <rPr>
        <b/>
        <sz val="10"/>
        <color rgb="FF000000"/>
        <rFont val="Calibri"/>
        <family val="2"/>
      </rPr>
      <t xml:space="preserve">Cleaning protocol
</t>
    </r>
    <r>
      <rPr>
        <sz val="12"/>
        <color theme="1"/>
        <rFont val="Calibri"/>
        <family val="2"/>
        <scheme val="minor"/>
      </rPr>
      <t xml:space="preserve">Projects implement a cleaning schedule that addresses the following:
</t>
    </r>
    <r>
      <rPr>
        <b/>
        <sz val="11"/>
        <color rgb="FF000000"/>
        <rFont val="Calibri"/>
        <family val="2"/>
      </rPr>
      <t xml:space="preserve">  a)  </t>
    </r>
    <r>
      <rPr>
        <sz val="12"/>
        <color theme="1"/>
        <rFont val="Calibri"/>
        <family val="2"/>
        <scheme val="minor"/>
      </rPr>
      <t xml:space="preserve">Extent and frequency of cleaning,  including dated cleaning logs.
</t>
    </r>
    <r>
      <rPr>
        <b/>
        <sz val="11"/>
        <color rgb="FF000000"/>
        <rFont val="Calibri"/>
        <family val="2"/>
      </rPr>
      <t xml:space="preserve">  b)  </t>
    </r>
    <r>
      <rPr>
        <sz val="12"/>
        <color theme="1"/>
        <rFont val="Calibri"/>
        <family val="2"/>
        <scheme val="minor"/>
      </rPr>
      <t xml:space="preserve">Protocol for disinfection,  including:  
      •  Identification and maintenance of a list  of high-touch surfaces.  
      •  Limitation of disinfection to high-touch  surfaces.
</t>
    </r>
    <r>
      <rPr>
        <b/>
        <i/>
        <sz val="10"/>
        <color rgb="FF000000"/>
        <rFont val="Calibri"/>
        <family val="2"/>
      </rPr>
      <t xml:space="preserve">For All Spaces
</t>
    </r>
    <r>
      <rPr>
        <b/>
        <sz val="10"/>
        <color rgb="FF000000"/>
        <rFont val="Calibri"/>
        <family val="2"/>
      </rPr>
      <t xml:space="preserve">Product storage
</t>
    </r>
    <r>
      <rPr>
        <sz val="12"/>
        <color theme="1"/>
        <rFont val="Calibri"/>
        <family val="2"/>
        <scheme val="minor"/>
      </rPr>
      <t xml:space="preserve">Cleaning  product storage meets the following requirements:
</t>
    </r>
    <r>
      <rPr>
        <b/>
        <sz val="11"/>
        <color rgb="FF000000"/>
        <rFont val="Calibri"/>
        <family val="2"/>
      </rPr>
      <t xml:space="preserve">  a)  </t>
    </r>
    <r>
      <rPr>
        <sz val="12"/>
        <color theme="1"/>
        <rFont val="Calibri"/>
        <family val="2"/>
        <scheme val="minor"/>
      </rPr>
      <t xml:space="preserve">Bleach and ammonia-based cleaning products  are kept in separate bins.
</t>
    </r>
    <r>
      <rPr>
        <b/>
        <sz val="11"/>
        <color rgb="FF000000"/>
        <rFont val="Calibri"/>
        <family val="2"/>
      </rPr>
      <t xml:space="preserve">  b)  </t>
    </r>
    <r>
      <rPr>
        <sz val="12"/>
        <color theme="1"/>
        <rFont val="Calibri"/>
        <family val="2"/>
        <scheme val="minor"/>
      </rPr>
      <t xml:space="preserve">Any bins and bottles of bleach and ammonia-based cleaning products are affixed with large, color-coded labels indicating they are not to be mixed.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</si>
  <si>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At minimum, 20% by cost of the following newly installed components contain halogenated  flame retardants at less than 100 ppm or the extent allowable by local code:                                
      •  Furniture.  
      •  Window and waterproofing membranes, door  and window frames and siding.  
      •  Flooring, ceiling tiles and wall  coverings.  
      •  Piping and electrical cables, conduits and  junction boxes.  
      •  Sound and thermal insulation.  
      •  Duct and pipe insulation.
</t>
    </r>
    <r>
      <rPr>
        <b/>
        <sz val="11"/>
        <color rgb="FF000000"/>
        <rFont val="Calibri"/>
        <family val="2"/>
      </rPr>
      <t xml:space="preserve">  b)  </t>
    </r>
    <r>
      <rPr>
        <sz val="12"/>
        <color theme="1"/>
        <rFont val="Calibri"/>
        <family val="2"/>
        <scheme val="minor"/>
      </rPr>
      <t xml:space="preserve">At minimum, 20% by cost of the following newly installed components contain urea-formaldehyde at less than 100 ppm or the extent allowable by local code:  
      •  Composite wood products.   
      •  Laminating adhesives and resins.  
      •  Thermal insulation.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</si>
  <si>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At minimum, 20% by cost of the following newly installed components contain total phthalates at less than 100 ppm or the extent allowable by local code:  
      •  Flooring, including resilient and hard surface flooring and carpet.  
      •  Wall coverings, window blinds and shades, shower curtains, furniture and upholstery.  
      •  Plumbing pipes and moisture barriers.
</t>
    </r>
    <r>
      <rPr>
        <b/>
        <sz val="11"/>
        <color rgb="FF000000"/>
        <rFont val="Calibri"/>
        <family val="2"/>
      </rPr>
      <t xml:space="preserve">  b)  </t>
    </r>
    <r>
      <rPr>
        <sz val="12"/>
        <color theme="1"/>
        <rFont val="Calibri"/>
        <family val="2"/>
        <scheme val="minor"/>
      </rPr>
      <t xml:space="preserve">All newly installed electrical components contain total phthalates at less than 1000 ppm or the extent allowable by local code in the following:   
      •  Fire alarms, meters, sensors, thermostats and load break switches.
</t>
    </r>
  </si>
  <si>
    <r>
      <rPr>
        <b/>
        <i/>
        <sz val="10"/>
        <color rgb="FF000000"/>
        <rFont val="Calibri"/>
        <family val="2"/>
      </rPr>
      <t xml:space="preserve">For All Spaces
</t>
    </r>
    <r>
      <rPr>
        <sz val="12"/>
        <color theme="1"/>
        <rFont val="Calibri"/>
        <family val="2"/>
        <scheme val="minor"/>
      </rPr>
      <t xml:space="preserve">Projects have a program in place that specifies the following:
</t>
    </r>
    <r>
      <rPr>
        <b/>
        <sz val="11"/>
        <color rgb="FF000000"/>
        <rFont val="Calibri"/>
        <family val="2"/>
      </rPr>
      <t xml:space="preserve">  a)  </t>
    </r>
    <r>
      <rPr>
        <sz val="12"/>
        <color theme="1"/>
        <rFont val="Calibri"/>
        <family val="2"/>
        <scheme val="minor"/>
      </rPr>
      <t xml:space="preserve">Future purchasing for repair, renovation or  replacement of building materials and products that complies with requirements  for 100% of components listed in Part 1: Manage Volatile Organic Compounds and Part 2: Manage Semi-Volatile Organic Compounds (SVOCs).
</t>
    </r>
  </si>
  <si>
    <r>
      <rPr>
        <b/>
        <i/>
        <sz val="10"/>
        <color rgb="FF000000"/>
        <rFont val="Calibri"/>
        <family val="2"/>
      </rPr>
      <t xml:space="preserve">For All Spaces
</t>
    </r>
    <r>
      <rPr>
        <sz val="12"/>
        <color theme="1"/>
        <rFont val="Calibri"/>
        <family val="2"/>
        <scheme val="minor"/>
      </rPr>
      <t xml:space="preserve">Newly installed  furniture and furnishings meet VOC emission thresholds set by one of the following  programs, earning points based on the table below: 
 	Percent Compliance by Cost     	Points     
 	50%    	1 
 	90%    	2
</t>
    </r>
    <r>
      <rPr>
        <b/>
        <sz val="11"/>
        <color rgb="FF000000"/>
        <rFont val="Calibri"/>
        <family val="2"/>
      </rPr>
      <t xml:space="preserve">  a)  </t>
    </r>
    <r>
      <rPr>
        <sz val="12"/>
        <color theme="1"/>
        <rFont val="Calibri"/>
        <family val="2"/>
        <scheme val="minor"/>
      </rPr>
      <t xml:space="preserve">ANSI/BIFMA e3-2011 Furniture Sustainability Standard sections 7.6.1 or 7.6.2, tested in accordance with ANSI/BIFMA  Standard Method M7.1-2011 or any more recent version.
</t>
    </r>
    <r>
      <rPr>
        <b/>
        <sz val="11"/>
        <color rgb="FF000000"/>
        <rFont val="Calibri"/>
        <family val="2"/>
      </rPr>
      <t xml:space="preserve">  b)  </t>
    </r>
    <r>
      <rPr>
        <sz val="12"/>
        <color theme="1"/>
        <rFont val="Calibri"/>
        <family val="2"/>
        <scheme val="minor"/>
      </rPr>
      <t xml:space="preserve">California Department of Public Health  (CDPH) Standard Method v.1.1-2010 or any more recent version.
</t>
    </r>
  </si>
  <si>
    <r>
      <rPr>
        <b/>
        <i/>
        <sz val="10"/>
        <color rgb="FF000000"/>
        <rFont val="Calibri"/>
        <family val="2"/>
      </rPr>
      <t xml:space="preserve">For All Spaces
</t>
    </r>
    <r>
      <rPr>
        <sz val="12"/>
        <color theme="1"/>
        <rFont val="Calibri"/>
        <family val="2"/>
        <scheme val="minor"/>
      </rPr>
      <t xml:space="preserve">At least 90% (by area) of newly installed flooring and thermal and acoustic insulation (excluding duct and pipe insulation) inside the building meets the following VOC emission thresholds:
</t>
    </r>
    <r>
      <rPr>
        <b/>
        <sz val="11"/>
        <color rgb="FF000000"/>
        <rFont val="Calibri"/>
        <family val="2"/>
      </rPr>
      <t xml:space="preserve">  a)  </t>
    </r>
    <r>
      <rPr>
        <sz val="12"/>
        <color theme="1"/>
        <rFont val="Calibri"/>
        <family val="2"/>
        <scheme val="minor"/>
      </rPr>
      <t xml:space="preserve">California Department of Public Health  (CDPH) Standard Method v.1.1-2010 or any more recent version.
</t>
    </r>
  </si>
  <si>
    <r>
      <rPr>
        <b/>
        <i/>
        <sz val="10"/>
        <color rgb="FF000000"/>
        <rFont val="Calibri"/>
        <family val="2"/>
      </rPr>
      <t xml:space="preserve">For All Spaces
</t>
    </r>
    <r>
      <rPr>
        <sz val="12"/>
        <color theme="1"/>
        <rFont val="Calibri"/>
        <family val="2"/>
        <scheme val="minor"/>
      </rPr>
      <t xml:space="preserve">Newly applied adhesives, sealants, paints and coatings applied inside the building meet all VOC emission thresholds set by the following program, earning points based on the table below: 
 	Percent Compliance by Volume    	Points     
 	50%    	1 
 	70%    	2 
 	90% 	3
</t>
    </r>
    <r>
      <rPr>
        <b/>
        <sz val="11"/>
        <color rgb="FF000000"/>
        <rFont val="Calibri"/>
        <family val="2"/>
      </rPr>
      <t xml:space="preserve">  a)  </t>
    </r>
    <r>
      <rPr>
        <sz val="12"/>
        <color theme="1"/>
        <rFont val="Calibri"/>
        <family val="2"/>
        <scheme val="minor"/>
      </rPr>
      <t xml:space="preserve">California Department of Public Health  (CDPH) Standard Method v.1.1-2010 or any more recent version for VOC emissions.
</t>
    </r>
  </si>
  <si>
    <r>
      <rPr>
        <b/>
        <i/>
        <sz val="10"/>
        <color rgb="FF000000"/>
        <rFont val="Calibri"/>
        <family val="2"/>
      </rPr>
      <t xml:space="preserve">For All Spaces
</t>
    </r>
    <r>
      <rPr>
        <sz val="12"/>
        <color theme="1"/>
        <rFont val="Calibri"/>
        <family val="2"/>
        <scheme val="minor"/>
      </rPr>
      <t xml:space="preserve">Newly applied  adhesives, sealants, paints and coatings applied inside the building meet VOC content thresholds of one of the following (as applicable) earning points based on the table below: 
 	Percent Compliance (by Cost or Volume)   	Points     
 	75%  1 
 	90%    	2
</t>
    </r>
    <r>
      <rPr>
        <b/>
        <sz val="11"/>
        <color rgb="FF000000"/>
        <rFont val="Calibri"/>
        <family val="2"/>
      </rPr>
      <t xml:space="preserve">  a)  </t>
    </r>
    <r>
      <rPr>
        <sz val="12"/>
        <color theme="1"/>
        <rFont val="Calibri"/>
        <family val="2"/>
        <scheme val="minor"/>
      </rPr>
      <t xml:space="preserve">California Air Resources Board (CARB)  2007, Suggested Control Measure (SCM) for Architectural Coatings.
</t>
    </r>
    <r>
      <rPr>
        <b/>
        <sz val="11"/>
        <color rgb="FF000000"/>
        <rFont val="Calibri"/>
        <family val="2"/>
      </rPr>
      <t xml:space="preserve">  b)  </t>
    </r>
    <r>
      <rPr>
        <sz val="12"/>
        <color theme="1"/>
        <rFont val="Calibri"/>
        <family val="2"/>
        <scheme val="minor"/>
      </rPr>
      <t xml:space="preserve">Conduct testing of VOC content in accordance with ASTM  D2369-10; ISO 11890, part 1; ASTM D6886-03; or ISO 11890-2,  and meet thresholds of CARB 2007 or SCAQMD  Rule 1113 June 3, 2011 or Rule 1168 amended October 6, 2017.
</t>
    </r>
  </si>
  <si>
    <r>
      <rPr>
        <b/>
        <i/>
        <sz val="10"/>
        <color rgb="FF000000"/>
        <rFont val="Calibri"/>
        <family val="2"/>
      </rPr>
      <t xml:space="preserve">For All Spaces
</t>
    </r>
    <r>
      <rPr>
        <sz val="12"/>
        <color theme="1"/>
        <rFont val="Calibri"/>
        <family val="2"/>
        <scheme val="minor"/>
      </rPr>
      <t xml:space="preserve">Newly installed furnishings,  built-in furniture, interior finishes and finish materials comply with some combination of the following programs, earning points based on the table below: 
 	Percent Compliance by Cost    	Points     
 	15%   	1 
 	25%   	2
</t>
    </r>
    <r>
      <rPr>
        <b/>
        <sz val="11"/>
        <color rgb="FF000000"/>
        <rFont val="Calibri"/>
        <family val="2"/>
      </rPr>
      <t xml:space="preserve">  a)  </t>
    </r>
    <r>
      <rPr>
        <sz val="12"/>
        <color theme="1"/>
        <rFont val="Calibri"/>
        <family val="2"/>
        <scheme val="minor"/>
      </rPr>
      <t xml:space="preserve">Declare: Living Building Challenge Red  List Free, Declare: Living Building Challenge Compliant or Living Product  Challenge label.
</t>
    </r>
    <r>
      <rPr>
        <b/>
        <sz val="11"/>
        <color rgb="FF000000"/>
        <rFont val="Calibri"/>
        <family val="2"/>
      </rPr>
      <t xml:space="preserve">  b)  </t>
    </r>
    <r>
      <rPr>
        <sz val="12"/>
        <color theme="1"/>
        <rFont val="Calibri"/>
        <family val="2"/>
        <scheme val="minor"/>
      </rPr>
      <t xml:space="preserve">No GreenScreen® Benchmark 1, List  Translator 1 or List Translator Possible 1 substances over 1,000 ppm, as  verified by a qualified Ph.D. toxicologist or Certified Industrial Hygienist.
</t>
    </r>
    <r>
      <rPr>
        <b/>
        <sz val="11"/>
        <color rgb="FF000000"/>
        <rFont val="Calibri"/>
        <family val="2"/>
      </rPr>
      <t xml:space="preserve">  c)  </t>
    </r>
    <r>
      <rPr>
        <sz val="12"/>
        <color theme="1"/>
        <rFont val="Calibri"/>
        <family val="2"/>
        <scheme val="minor"/>
      </rPr>
      <t xml:space="preserve">Cradle to Cradle Certified™ products with a Bronze, Silver, Gold or Platinum level in the Material Health category or products with a Bronze, Silver, Gold or Platinum level Material Health Certificate from the Cradle to Cradle Products Innovation Institute.
</t>
    </r>
  </si>
  <si>
    <r>
      <rPr>
        <b/>
        <i/>
        <sz val="10"/>
        <color rgb="FF000000"/>
        <rFont val="Calibri"/>
        <family val="2"/>
      </rPr>
      <t xml:space="preserve">For All Spaces
</t>
    </r>
    <r>
      <rPr>
        <b/>
        <sz val="10"/>
        <color rgb="FF000000"/>
        <rFont val="Calibri"/>
        <family val="2"/>
      </rPr>
      <t xml:space="preserve">Material information
</t>
    </r>
    <r>
      <rPr>
        <sz val="12"/>
        <color theme="1"/>
        <rFont val="Calibri"/>
        <family val="2"/>
        <scheme val="minor"/>
      </rPr>
      <t xml:space="preserve">Newly installed interior finishes and finish materials, furnishings (including workstations) and built-in furniture have some combination of the following material descriptions, with ingredients identified and disclosed to 1,000 ppm and earning points based on the table below: 
 	Minimum Percent by Cost    	Points     
 	25% (by cost)   	1 
 	50% (by cost)   	2
</t>
    </r>
    <r>
      <rPr>
        <b/>
        <sz val="11"/>
        <color rgb="FF000000"/>
        <rFont val="Calibri"/>
        <family val="2"/>
      </rPr>
      <t xml:space="preserve">  a)  </t>
    </r>
    <r>
      <rPr>
        <sz val="12"/>
        <color theme="1"/>
        <rFont val="Calibri"/>
        <family val="2"/>
        <scheme val="minor"/>
      </rPr>
      <t xml:space="preserve">Declare Label.
</t>
    </r>
    <r>
      <rPr>
        <b/>
        <sz val="11"/>
        <color rgb="FF000000"/>
        <rFont val="Calibri"/>
        <family val="2"/>
      </rPr>
      <t xml:space="preserve">  b)  </t>
    </r>
    <r>
      <rPr>
        <sz val="12"/>
        <color theme="1"/>
        <rFont val="Calibri"/>
        <family val="2"/>
        <scheme val="minor"/>
      </rPr>
      <t xml:space="preserve">Health Product Declaration. 
</t>
    </r>
    <r>
      <rPr>
        <b/>
        <sz val="11"/>
        <color rgb="FF000000"/>
        <rFont val="Calibri"/>
        <family val="2"/>
      </rPr>
      <t xml:space="preserve">  c)  </t>
    </r>
    <r>
      <rPr>
        <sz val="12"/>
        <color theme="1"/>
        <rFont val="Calibri"/>
        <family val="2"/>
        <scheme val="minor"/>
      </rPr>
      <t xml:space="preserve">Any screening and hazard disclosure method accepted in USGBC's LEED v4 MR credit: Building Product Disclosure and Optimization - Material Ingredients, Option 1: material ingredient reporting.
</t>
    </r>
    <r>
      <rPr>
        <b/>
        <i/>
        <sz val="10"/>
        <color rgb="FF000000"/>
        <rFont val="Calibri"/>
        <family val="2"/>
      </rPr>
      <t xml:space="preserve">For All Spaces
</t>
    </r>
    <r>
      <rPr>
        <b/>
        <sz val="10"/>
        <color rgb="FF000000"/>
        <rFont val="Calibri"/>
        <family val="2"/>
      </rPr>
      <t xml:space="preserve">Material library
</t>
    </r>
    <r>
      <rPr>
        <sz val="12"/>
        <color theme="1"/>
        <rFont val="Calibri"/>
        <family val="2"/>
        <scheme val="minor"/>
      </rPr>
      <t xml:space="preserve">The following is met:
</t>
    </r>
    <r>
      <rPr>
        <b/>
        <sz val="11"/>
        <color rgb="FF000000"/>
        <rFont val="Calibri"/>
        <family val="2"/>
      </rPr>
      <t xml:space="preserve">  a)  </t>
    </r>
    <r>
      <rPr>
        <sz val="12"/>
        <color theme="1"/>
        <rFont val="Calibri"/>
        <family val="2"/>
        <scheme val="minor"/>
      </rPr>
      <t xml:space="preserve">A digital or physical library is provided to occupants on compliant products as part of the resource library required through Feature C01: Health and Wellness Awareness. The library is prominently displayed and easily accessible to occupants.
</t>
    </r>
  </si>
  <si>
    <r>
      <rPr>
        <b/>
        <i/>
        <sz val="10"/>
        <color rgb="FF000000"/>
        <rFont val="Calibri"/>
        <family val="2"/>
      </rPr>
      <t xml:space="preserve">For All Spaces except Dwelling Units
</t>
    </r>
    <r>
      <rPr>
        <b/>
        <sz val="10"/>
        <color rgb="FF000000"/>
        <rFont val="Calibri"/>
        <family val="2"/>
      </rPr>
      <t xml:space="preserve">Contact reduction cues
</t>
    </r>
    <r>
      <rPr>
        <sz val="12"/>
        <color theme="1"/>
        <rFont val="Calibri"/>
        <family val="2"/>
        <scheme val="minor"/>
      </rPr>
      <t xml:space="preserve">The following requirements are implemented during periods when higher incidence of respiratory disease is likely:
</t>
    </r>
    <r>
      <rPr>
        <b/>
        <sz val="11"/>
        <color rgb="FF000000"/>
        <rFont val="Calibri"/>
        <family val="2"/>
      </rPr>
      <t xml:space="preserve">  a)  </t>
    </r>
    <r>
      <rPr>
        <sz val="12"/>
        <color theme="1"/>
        <rFont val="Calibri"/>
        <family val="2"/>
        <scheme val="minor"/>
      </rPr>
      <t xml:space="preserve">At least one of the following distancing strategies:  
      •  Queuing marks to increase distance between people while waiting in line (e.g., in elevator lobbies, at check-out counters) and while using moving sidewalks and escalators, as applicable.  
      •  Screens, protective furnishings or other engineering controls to reduce particle exchange at security check-ins, reception areas, check-out counters and other places with frequent interaction between occupants and a stationary worker.  
      •  Self-service systems to control ingress or egress to the project (e.g., at reception desks or checkout counters).
</t>
    </r>
    <r>
      <rPr>
        <b/>
        <sz val="11"/>
        <color rgb="FF000000"/>
        <rFont val="Calibri"/>
        <family val="2"/>
      </rPr>
      <t xml:space="preserve">  b)  </t>
    </r>
    <r>
      <rPr>
        <sz val="12"/>
        <color theme="1"/>
        <rFont val="Calibri"/>
        <family val="2"/>
        <scheme val="minor"/>
      </rPr>
      <t xml:space="preserve">At least one of the following circulation strategies:  
      •  One-way hallways and corridors.  
      •  Separate entry and exit doors at pedestrian building entrances.  
      •  Separate entry and exit for restrooms except single-user bathrooms.
</t>
    </r>
    <r>
      <rPr>
        <b/>
        <i/>
        <sz val="10"/>
        <color rgb="FF000000"/>
        <rFont val="Calibri"/>
        <family val="2"/>
      </rPr>
      <t xml:space="preserve">For All Spaces except Dwelling Units
</t>
    </r>
    <r>
      <rPr>
        <b/>
        <sz val="10"/>
        <color rgb="FF000000"/>
        <rFont val="Calibri"/>
        <family val="2"/>
      </rPr>
      <t xml:space="preserve">Contact reduction policies
</t>
    </r>
    <r>
      <rPr>
        <sz val="12"/>
        <color theme="1"/>
        <rFont val="Calibri"/>
        <family val="2"/>
        <scheme val="minor"/>
      </rPr>
      <t xml:space="preserve">The following requirements are implemented during periods when higher incidence of respiratory disease is likely:
</t>
    </r>
    <r>
      <rPr>
        <b/>
        <sz val="11"/>
        <color rgb="FF000000"/>
        <rFont val="Calibri"/>
        <family val="2"/>
      </rPr>
      <t xml:space="preserve">  a)  </t>
    </r>
    <r>
      <rPr>
        <sz val="12"/>
        <color theme="1"/>
        <rFont val="Calibri"/>
        <family val="2"/>
        <scheme val="minor"/>
      </rPr>
      <t xml:space="preserve">All of the following in any shared spaces (e.g., meeting rooms, workspaces, communal kitchens):  
      •  Strategies to increase distance among occupants.  
      •  Expectations and requirements for usage of face coverings or personal protective equipment.  
      •  Clearly communicated rules for occupancy to reduce respiratory particle exposure and rationale for their use.
</t>
    </r>
    <r>
      <rPr>
        <b/>
        <sz val="11"/>
        <color rgb="FF000000"/>
        <rFont val="Calibri"/>
        <family val="2"/>
      </rPr>
      <t xml:space="preserve">  b)  </t>
    </r>
    <r>
      <rPr>
        <sz val="12"/>
        <color theme="1"/>
        <rFont val="Calibri"/>
        <family val="2"/>
        <scheme val="minor"/>
      </rPr>
      <t xml:space="preserve">At least one of the following communication strategies to educate occupants about the practices implemented by the project to reduce respiratory particle exposure:  
      •  Monthly communication (e.g., email, webcast) to all regular occupants.  
      •  Prominent signage (physical or digital) at all building entrances and in shared spaces.
</t>
    </r>
  </si>
  <si>
    <r>
      <rPr>
        <b/>
        <i/>
        <sz val="10"/>
        <color rgb="FF000000"/>
        <rFont val="Calibri"/>
        <family val="2"/>
      </rPr>
      <t xml:space="preserve">For All Spaces except Dwelling Units
</t>
    </r>
    <r>
      <rPr>
        <b/>
        <sz val="10"/>
        <color rgb="FF000000"/>
        <rFont val="Calibri"/>
        <family val="2"/>
      </rPr>
      <t xml:space="preserve">Surface touch management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Project offers hands-free operation (through foot, voice, sensor or personal electronic device) or implements other design strategies to avoid hand operation for at least three of the following:  
      •  Regularly used pedestrian entry doors to the project, during regularly occupied hours.  
      •  Elevators.  
      •  All water bottle fillers, water faucets, soap and paper towel dispensers.  
      •  Window blinds and indoor lighting switches and/or controllers.  
      •  Lids of trash, recycling and reuse bins.
</t>
    </r>
    <r>
      <rPr>
        <b/>
        <sz val="11"/>
        <color rgb="FF000000"/>
        <rFont val="Calibri"/>
        <family val="2"/>
      </rPr>
      <t xml:space="preserve">  b)  </t>
    </r>
    <r>
      <rPr>
        <sz val="12"/>
        <color theme="1"/>
        <rFont val="Calibri"/>
        <family val="2"/>
        <scheme val="minor"/>
      </rPr>
      <t xml:space="preserve">Project supports occupants in maintaining hand hygiene near the following high-touch surfaces:  
      •  Handrails, handlebars and other structures that support mobility and accessibility.  
      •  Surfaces designed to help individuals with physical and/or visual disabilities fully utilize a space (e.g., push to open door buttons, wheelchair lift controls, tactile maps or signage).
</t>
    </r>
    <r>
      <rPr>
        <b/>
        <i/>
        <sz val="10"/>
        <color rgb="FF000000"/>
        <rFont val="Calibri"/>
        <family val="2"/>
      </rPr>
      <t xml:space="preserve">For All Spaces except Dwelling Units
</t>
    </r>
    <r>
      <rPr>
        <b/>
        <sz val="10"/>
        <color rgb="FF000000"/>
        <rFont val="Calibri"/>
        <family val="2"/>
      </rPr>
      <t xml:space="preserve">Shared equipment usage policy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Project establishes and communicates rules and expectations for the usage and cleaning of shared tools and devices (e.g., photocopiers, gym equipment, communal kitchen appliances, utensils) for all regular occupants.
</t>
    </r>
  </si>
  <si>
    <r>
      <rPr>
        <b/>
        <i/>
        <sz val="10"/>
        <color rgb="FF000000"/>
        <rFont val="Calibri"/>
        <family val="2"/>
      </rPr>
      <t xml:space="preserve">For All Spaces
</t>
    </r>
    <r>
      <rPr>
        <sz val="12"/>
        <color theme="1"/>
        <rFont val="Calibri"/>
        <family val="2"/>
        <scheme val="minor"/>
      </rPr>
      <t xml:space="preserve">The project or organization is committed to supporting the mental health and well-being of all regular occupants through the following:
</t>
    </r>
    <r>
      <rPr>
        <b/>
        <sz val="11"/>
        <color rgb="FF000000"/>
        <rFont val="Calibri"/>
        <family val="2"/>
      </rPr>
      <t xml:space="preserve">  a)  </t>
    </r>
    <r>
      <rPr>
        <sz val="12"/>
        <color theme="1"/>
        <rFont val="Calibri"/>
        <family val="2"/>
        <scheme val="minor"/>
      </rPr>
      <t xml:space="preserve">At least three current or future mental health promotion programs or initiatives offered either in-person or virtually (e.g., education or awareness efforts, offering mental health screenings, stress management programs, trainings offered by a qualified in-house or contracted professional).
</t>
    </r>
    <r>
      <rPr>
        <b/>
        <sz val="11"/>
        <color rgb="FF000000"/>
        <rFont val="Calibri"/>
        <family val="2"/>
      </rPr>
      <t xml:space="preserve">  b)  </t>
    </r>
    <r>
      <rPr>
        <sz val="12"/>
        <color theme="1"/>
        <rFont val="Calibri"/>
        <family val="2"/>
        <scheme val="minor"/>
      </rPr>
      <t xml:space="preserve">Promotion of the efforts above to occupants (e.g., organization-wide email reminders, posters).
</t>
    </r>
    <r>
      <rPr>
        <b/>
        <sz val="11"/>
        <color rgb="FF000000"/>
        <rFont val="Calibri"/>
        <family val="2"/>
      </rPr>
      <t xml:space="preserve">  c)  </t>
    </r>
    <r>
      <rPr>
        <sz val="12"/>
        <color theme="1"/>
        <rFont val="Calibri"/>
        <family val="2"/>
        <scheme val="minor"/>
      </rPr>
      <t xml:space="preserve">Tailoring the efforts above to the culture and needs of the target population (e.g., why a focus on stress management, sleep or nature incorporation) as established by at least one of the following sources:    
      •  Local or national mental health data, research or trends.  
      •  Occupant survey responses.  
      •  Occupant interviews or focus groups.
</t>
    </r>
  </si>
  <si>
    <r>
      <rPr>
        <b/>
        <i/>
        <sz val="10"/>
        <color rgb="FF000000"/>
        <rFont val="Calibri"/>
        <family val="2"/>
      </rPr>
      <t xml:space="preserve">For All Spaces
</t>
    </r>
    <r>
      <rPr>
        <sz val="12"/>
        <color theme="1"/>
        <rFont val="Calibri"/>
        <family val="2"/>
        <scheme val="minor"/>
      </rPr>
      <t xml:space="preserve">All employees are offered education and resources that  address mental health literacy,  including the following:
</t>
    </r>
    <r>
      <rPr>
        <b/>
        <sz val="11"/>
        <color rgb="FF000000"/>
        <rFont val="Calibri"/>
        <family val="2"/>
      </rPr>
      <t xml:space="preserve">  a)  </t>
    </r>
    <r>
      <rPr>
        <sz val="12"/>
        <color theme="1"/>
        <rFont val="Calibri"/>
        <family val="2"/>
        <scheme val="minor"/>
      </rPr>
      <t xml:space="preserve">Information  about mental health and common mental health conditions, including, at minimum:  causes, signs and symptoms of stress, depression, anxiety and substance abuse  and addiction.
</t>
    </r>
    <r>
      <rPr>
        <b/>
        <sz val="11"/>
        <color rgb="FF000000"/>
        <rFont val="Calibri"/>
        <family val="2"/>
      </rPr>
      <t xml:space="preserve">  b)  </t>
    </r>
    <r>
      <rPr>
        <sz val="12"/>
        <color theme="1"/>
        <rFont val="Calibri"/>
        <family val="2"/>
        <scheme val="minor"/>
      </rPr>
      <t xml:space="preserve">Strategies  for supporting personal mental health and well-being, covering, at minimum:  regular self-care practices, positive coping skills, and behaviors that  influence mental health and well-being (e.g., sleep, nutrition, physical  activity).
</t>
    </r>
    <r>
      <rPr>
        <b/>
        <sz val="11"/>
        <color rgb="FF000000"/>
        <rFont val="Calibri"/>
        <family val="2"/>
      </rPr>
      <t xml:space="preserve">  c)  </t>
    </r>
    <r>
      <rPr>
        <sz val="12"/>
        <color theme="1"/>
        <rFont val="Calibri"/>
        <family val="2"/>
        <scheme val="minor"/>
      </rPr>
      <t xml:space="preserve">Local mental health organizations, self-help groups and help and crisis lines (call, text and chat).
</t>
    </r>
  </si>
  <si>
    <r>
      <rPr>
        <b/>
        <i/>
        <sz val="10"/>
        <color rgb="FF000000"/>
        <rFont val="Calibri"/>
        <family val="2"/>
      </rPr>
      <t xml:space="preserve">For All Spaces
</t>
    </r>
    <r>
      <rPr>
        <sz val="12"/>
        <color theme="1"/>
        <rFont val="Calibri"/>
        <family val="2"/>
        <scheme val="minor"/>
      </rPr>
      <t xml:space="preserve">Projects integrate and encourage occupant access to nature within the project boundary through the following:
</t>
    </r>
    <r>
      <rPr>
        <b/>
        <sz val="11"/>
        <color rgb="FF000000"/>
        <rFont val="Calibri"/>
        <family val="2"/>
      </rPr>
      <t xml:space="preserve">  a)  </t>
    </r>
    <r>
      <rPr>
        <sz val="12"/>
        <color theme="1"/>
        <rFont val="Calibri"/>
        <family val="2"/>
        <scheme val="minor"/>
      </rPr>
      <t xml:space="preserve">Indirect connection to nature through use of natural materials, patterns, colors or images.
</t>
    </r>
    <r>
      <rPr>
        <b/>
        <sz val="11"/>
        <color rgb="FF000000"/>
        <rFont val="Calibri"/>
        <family val="2"/>
      </rPr>
      <t xml:space="preserve">  b)  </t>
    </r>
    <r>
      <rPr>
        <sz val="12"/>
        <color theme="1"/>
        <rFont val="Calibri"/>
        <family val="2"/>
        <scheme val="minor"/>
      </rPr>
      <t xml:space="preserve">Space layout,  addressing placement of natural elements along common circulation routes,  shared seating areas and rooms (e.g., conference rooms, common spaces) and  workstations (as applicable) to enhance occupant exposure.
</t>
    </r>
    <r>
      <rPr>
        <b/>
        <sz val="11"/>
        <color rgb="FF000000"/>
        <rFont val="Calibri"/>
        <family val="2"/>
      </rPr>
      <t xml:space="preserve">  c)  </t>
    </r>
    <r>
      <rPr>
        <sz val="12"/>
        <color theme="1"/>
        <rFont val="Calibri"/>
        <family val="2"/>
        <scheme val="minor"/>
      </rPr>
      <t xml:space="preserve">Direct connection to nature through at least two of the below:                  
      •  Plants.  
      •  Water.  
      •  Light.  
      •  Nature views.
</t>
    </r>
  </si>
  <si>
    <r>
      <rPr>
        <b/>
        <i/>
        <sz val="10"/>
        <color rgb="FF000000"/>
        <rFont val="Calibri"/>
        <family val="2"/>
      </rPr>
      <t xml:space="preserve">For All Spaces
</t>
    </r>
    <r>
      <rPr>
        <sz val="12"/>
        <color theme="1"/>
        <rFont val="Calibri"/>
        <family val="2"/>
        <scheme val="minor"/>
      </rPr>
      <t xml:space="preserve">At least one of the following mental  health screening options is provided to all eligible employees at no cost:
</t>
    </r>
    <r>
      <rPr>
        <b/>
        <sz val="11"/>
        <color rgb="FF000000"/>
        <rFont val="Calibri"/>
        <family val="2"/>
      </rPr>
      <t xml:space="preserve">  a)  </t>
    </r>
    <r>
      <rPr>
        <sz val="12"/>
        <color theme="1"/>
        <rFont val="Calibri"/>
        <family val="2"/>
        <scheme val="minor"/>
      </rPr>
      <t xml:space="preserve">Clinical  screening for common mental health conditions, addressing, at minimum, depression, anxiety,  stress and substance use), followed by directed feedback and clinical referral  when appropriate. Screening may be provided either in-person or virtually and directly through projects or indirectly through health insurance offerings.
</t>
    </r>
    <r>
      <rPr>
        <b/>
        <sz val="11"/>
        <color rgb="FF000000"/>
        <rFont val="Calibri"/>
        <family val="2"/>
      </rPr>
      <t xml:space="preserve">  b)  </t>
    </r>
    <r>
      <rPr>
        <sz val="12"/>
        <color theme="1"/>
        <rFont val="Calibri"/>
        <family val="2"/>
        <scheme val="minor"/>
      </rPr>
      <t xml:space="preserve">Online or  paper self-assessment or screening tool for common mental health conditions addressing, at minimum, stress, depression, anxiety and substance use. Assessment or tool used must be evaluated and approved by a mental health professional, include guidance on interpretation of results and outline next steps for occupants who  screen positive or at-risk.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</si>
  <si>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Mental health services are available to all eligible employees at no cost or subsidized by at least 50%, including coverage for the services below, at minimum:               
      •  Referrals to qualified mental health professionals and support resources.   
      •  Inpatient  coverage (e.g., hospitalization).  
      •  Outpatient  treatment (e.g., therapy, medical management).  
      •  Prescription  medication coverage that allows for proper use of prescribed medications.
</t>
    </r>
    <r>
      <rPr>
        <b/>
        <sz val="11"/>
        <color rgb="FF000000"/>
        <rFont val="Calibri"/>
        <family val="2"/>
      </rPr>
      <t xml:space="preserve">  b)  </t>
    </r>
    <r>
      <rPr>
        <sz val="12"/>
        <color theme="1"/>
        <rFont val="Calibri"/>
        <family val="2"/>
        <scheme val="minor"/>
      </rPr>
      <t xml:space="preserve">Clear information on benefits coverage and how to access care services or community resources is easily and confidentially available (e.g., via a health portal or employee website).
</t>
    </r>
    <r>
      <rPr>
        <b/>
        <sz val="11"/>
        <color rgb="FF000000"/>
        <rFont val="Calibri"/>
        <family val="2"/>
      </rPr>
      <t xml:space="preserve">  c)  </t>
    </r>
    <r>
      <rPr>
        <sz val="12"/>
        <color theme="1"/>
        <rFont val="Calibri"/>
        <family val="2"/>
        <scheme val="minor"/>
      </rPr>
      <t xml:space="preserve">Confidential benefits consultation is available for all occupants with a benefits counselor, human resources representative or other benefits support staff.
</t>
    </r>
    <r>
      <rPr>
        <b/>
        <sz val="11"/>
        <color rgb="FF000000"/>
        <rFont val="Calibri"/>
        <family val="2"/>
      </rPr>
      <t xml:space="preserve">  d)  </t>
    </r>
    <r>
      <rPr>
        <sz val="12"/>
        <color theme="1"/>
        <rFont val="Calibri"/>
        <family val="2"/>
        <scheme val="minor"/>
      </rPr>
      <t xml:space="preserve">Commitment to mental health parity.
</t>
    </r>
  </si>
  <si>
    <r>
      <rPr>
        <b/>
        <i/>
        <sz val="10"/>
        <color rgb="FF000000"/>
        <rFont val="Calibri"/>
        <family val="2"/>
      </rPr>
      <t xml:space="preserve">For All Spaces
</t>
    </r>
    <r>
      <rPr>
        <sz val="12"/>
        <color theme="1"/>
        <rFont val="Calibri"/>
        <family val="2"/>
        <scheme val="minor"/>
      </rPr>
      <t xml:space="preserve">The following are in place for eligible employees:
</t>
    </r>
    <r>
      <rPr>
        <b/>
        <sz val="11"/>
        <color rgb="FF000000"/>
        <rFont val="Calibri"/>
        <family val="2"/>
      </rPr>
      <t xml:space="preserve">  a)  </t>
    </r>
    <r>
      <rPr>
        <sz val="12"/>
        <color theme="1"/>
        <rFont val="Calibri"/>
        <family val="2"/>
        <scheme val="minor"/>
      </rPr>
      <t xml:space="preserve">Use of short-  or long-term leave or disability for mental health needs, with option of:          
      •  Phased return  to work after returning from leave.  
      •  Increased interpersonal support (e.g., manager support with prioritizing and managing workloads, increased frequency of one-on-one check-ins).
</t>
    </r>
    <r>
      <rPr>
        <b/>
        <sz val="11"/>
        <color rgb="FF000000"/>
        <rFont val="Calibri"/>
        <family val="2"/>
      </rPr>
      <t xml:space="preserve">  b)  </t>
    </r>
    <r>
      <rPr>
        <sz val="12"/>
        <color theme="1"/>
        <rFont val="Calibri"/>
        <family val="2"/>
        <scheme val="minor"/>
      </rPr>
      <t xml:space="preserve">Use of sick  or paid time and adjustment of work schedule for treatment, appointments or  other mental health needs.
</t>
    </r>
    <r>
      <rPr>
        <b/>
        <sz val="11"/>
        <color rgb="FF000000"/>
        <rFont val="Calibri"/>
        <family val="2"/>
      </rPr>
      <t xml:space="preserve">  c)  </t>
    </r>
    <r>
      <rPr>
        <sz val="12"/>
        <color theme="1"/>
        <rFont val="Calibri"/>
        <family val="2"/>
        <scheme val="minor"/>
      </rPr>
      <t xml:space="preserve">Individualized adjustment of  the physical environment to support mental health needs (e.g., moving a  workstation to a busier or a quieter area, providing a quiet space for breaks,  providing earplugs or headphones, increasing personal space, providing the  ability to work from home).
</t>
    </r>
  </si>
  <si>
    <r>
      <rPr>
        <b/>
        <i/>
        <sz val="10"/>
        <color rgb="FF000000"/>
        <rFont val="Calibri"/>
        <family val="2"/>
      </rPr>
      <t xml:space="preserve">For All Spaces
</t>
    </r>
    <r>
      <rPr>
        <sz val="12"/>
        <color theme="1"/>
        <rFont val="Calibri"/>
        <family val="2"/>
        <scheme val="minor"/>
      </rPr>
      <t xml:space="preserve">All employees are offered trainings, at least twice per year or on demand, either in-person or virtually (live or recorded), addressing at least two of the following:
</t>
    </r>
    <r>
      <rPr>
        <b/>
        <sz val="11"/>
        <color rgb="FF000000"/>
        <rFont val="Calibri"/>
        <family val="2"/>
      </rPr>
      <t xml:space="preserve">  a)  </t>
    </r>
    <r>
      <rPr>
        <sz val="12"/>
        <color theme="1"/>
        <rFont val="Calibri"/>
        <family val="2"/>
        <scheme val="minor"/>
      </rPr>
      <t xml:space="preserve">Managing  personal mental health and well-being, covering topics such as developing  mentally healthy habits, fostering relationships, self-care and managing  mental health at work.
</t>
    </r>
    <r>
      <rPr>
        <b/>
        <sz val="11"/>
        <color rgb="FF000000"/>
        <rFont val="Calibri"/>
        <family val="2"/>
      </rPr>
      <t xml:space="preserve">  b)  </t>
    </r>
    <r>
      <rPr>
        <sz val="12"/>
        <color theme="1"/>
        <rFont val="Calibri"/>
        <family val="2"/>
        <scheme val="minor"/>
      </rPr>
      <t xml:space="preserve">Education on common mental health conditions  or concerns, covering, at minimum, depression, anxiety, stress and substance use.
</t>
    </r>
    <r>
      <rPr>
        <b/>
        <sz val="11"/>
        <color rgb="FF000000"/>
        <rFont val="Calibri"/>
        <family val="2"/>
      </rPr>
      <t xml:space="preserve">  c)  </t>
    </r>
    <r>
      <rPr>
        <sz val="12"/>
        <color theme="1"/>
        <rFont val="Calibri"/>
        <family val="2"/>
        <scheme val="minor"/>
      </rPr>
      <t xml:space="preserve">Signs and  symptoms of mental health distress, including how to identify emotional  distress and appropriately respond (e.g., Mental Health First Aid).
</t>
    </r>
  </si>
  <si>
    <r>
      <rPr>
        <b/>
        <i/>
        <sz val="10"/>
        <color rgb="FF000000"/>
        <rFont val="Calibri"/>
        <family val="2"/>
      </rPr>
      <t xml:space="preserve">For All Spaces
</t>
    </r>
    <r>
      <rPr>
        <sz val="12"/>
        <color theme="1"/>
        <rFont val="Calibri"/>
        <family val="2"/>
        <scheme val="minor"/>
      </rPr>
      <t xml:space="preserve">All managers undergo  formal mental health training annually. Trainings must be offered quarterly, at minimum, either in-person or virtually (live or recorded), and address at least three of the following:
</t>
    </r>
    <r>
      <rPr>
        <b/>
        <sz val="11"/>
        <color rgb="FF000000"/>
        <rFont val="Calibri"/>
        <family val="2"/>
      </rPr>
      <t xml:space="preserve">  a)  </t>
    </r>
    <r>
      <rPr>
        <sz val="12"/>
        <color theme="1"/>
        <rFont val="Calibri"/>
        <family val="2"/>
        <scheme val="minor"/>
      </rPr>
      <t xml:space="preserve">Identifying  and reducing workplace stress–related issues (e.g., training on conducting  performance reviews, effective communication skills, personnel management,  assertiveness, time management, conflict resolution).
</t>
    </r>
    <r>
      <rPr>
        <b/>
        <sz val="11"/>
        <color rgb="FF000000"/>
        <rFont val="Calibri"/>
        <family val="2"/>
      </rPr>
      <t xml:space="preserve">  b)  </t>
    </r>
    <r>
      <rPr>
        <sz val="12"/>
        <color theme="1"/>
        <rFont val="Calibri"/>
        <family val="2"/>
        <scheme val="minor"/>
      </rPr>
      <t xml:space="preserve">Recognizing common mental health conditions or concerns, covering, at minimum, stress and  burnout, depression, anxiety and substance use.
</t>
    </r>
    <r>
      <rPr>
        <b/>
        <sz val="11"/>
        <color rgb="FF000000"/>
        <rFont val="Calibri"/>
        <family val="2"/>
      </rPr>
      <t xml:space="preserve">  c)  </t>
    </r>
    <r>
      <rPr>
        <sz val="12"/>
        <color theme="1"/>
        <rFont val="Calibri"/>
        <family val="2"/>
        <scheme val="minor"/>
      </rPr>
      <t xml:space="preserve">Supporting employees through strategies to prevent burnout, low motivation, fatigue, poor work-life  balance and other work-related stress issues.
</t>
    </r>
    <r>
      <rPr>
        <b/>
        <sz val="11"/>
        <color rgb="FF000000"/>
        <rFont val="Calibri"/>
        <family val="2"/>
      </rPr>
      <t xml:space="preserve">  d)  </t>
    </r>
    <r>
      <rPr>
        <sz val="12"/>
        <color theme="1"/>
        <rFont val="Calibri"/>
        <family val="2"/>
        <scheme val="minor"/>
      </rPr>
      <t xml:space="preserve">Recognizing employee mental health concerns or crises, including increasing awareness of workplace  and community resources available to employees.
</t>
    </r>
  </si>
  <si>
    <r>
      <rPr>
        <b/>
        <i/>
        <sz val="10"/>
        <color rgb="FF000000"/>
        <rFont val="Calibri"/>
        <family val="2"/>
      </rPr>
      <t xml:space="preserve">For All Spaces
</t>
    </r>
    <r>
      <rPr>
        <sz val="12"/>
        <color theme="1"/>
        <rFont val="Calibri"/>
        <family val="2"/>
        <scheme val="minor"/>
      </rPr>
      <t xml:space="preserve">Projects complete the following:
</t>
    </r>
    <r>
      <rPr>
        <b/>
        <sz val="11"/>
        <color rgb="FF000000"/>
        <rFont val="Calibri"/>
        <family val="2"/>
      </rPr>
      <t xml:space="preserve">  a)  </t>
    </r>
    <r>
      <rPr>
        <sz val="12"/>
        <color theme="1"/>
        <rFont val="Calibri"/>
        <family val="2"/>
        <scheme val="minor"/>
      </rPr>
      <t xml:space="preserve">Evaluate at least four of the organization- or project-wide metrics below:  
      •  Frequency of  absenteeism.  
      •  Use of paid time off, sick days and personal days.  
      •  Frequency of leave due to disability or illness.  
      •  Frequency of performance issues.  
      •  Employee retention and turnover rates.  
      •  Employee survey responses.
</t>
    </r>
    <r>
      <rPr>
        <b/>
        <sz val="11"/>
        <color rgb="FF000000"/>
        <rFont val="Calibri"/>
        <family val="2"/>
      </rPr>
      <t xml:space="preserve">  b)  </t>
    </r>
    <r>
      <rPr>
        <sz val="12"/>
        <color theme="1"/>
        <rFont val="Calibri"/>
        <family val="2"/>
        <scheme val="minor"/>
      </rPr>
      <t xml:space="preserve">Provide a stress management plan based on the evaluation of organization- or project-wide metrics, outlining opportunities to address employee stress through organizational policies and operations, covering the topics below:  
      •  Opportunities for organizational change to address employee stress (e.g., work processes and environment, business travel policies, management of work demands, work-life balance).  
      •  Opportunities for employee participation in organizational decisions regarding workplace issues that may affect job stress (e.g., work processes, environment, schedules).  
      •  Plan for implementation, describing support from key management or leadership, who is leading the initiative, what is to be completed, where in the organization it will be occur, who will be impacted, and when and how it will be implemented.
</t>
    </r>
  </si>
  <si>
    <r>
      <rPr>
        <b/>
        <i/>
        <sz val="10"/>
        <color rgb="FF000000"/>
        <rFont val="Calibri"/>
        <family val="2"/>
      </rPr>
      <t xml:space="preserve">For All Spaces
</t>
    </r>
    <r>
      <rPr>
        <sz val="12"/>
        <color theme="1"/>
        <rFont val="Calibri"/>
        <family val="2"/>
        <scheme val="minor"/>
      </rPr>
      <t xml:space="preserve">Projects support employee stress management through the following:
</t>
    </r>
    <r>
      <rPr>
        <b/>
        <sz val="11"/>
        <color rgb="FF000000"/>
        <rFont val="Calibri"/>
        <family val="2"/>
      </rPr>
      <t xml:space="preserve">  a)  </t>
    </r>
    <r>
      <rPr>
        <sz val="12"/>
        <color theme="1"/>
        <rFont val="Calibri"/>
        <family val="2"/>
        <scheme val="minor"/>
      </rPr>
      <t xml:space="preserve">Stress management training or education, covering issues such as stress management at work and work-life balance. Training or education must be tailored to employee need, reviewed by a qualified professional and offered quarterly, at minimum, either in-person or virtually.
</t>
    </r>
    <r>
      <rPr>
        <b/>
        <sz val="11"/>
        <color rgb="FF000000"/>
        <rFont val="Calibri"/>
        <family val="2"/>
      </rPr>
      <t xml:space="preserve">  b)  </t>
    </r>
    <r>
      <rPr>
        <sz val="12"/>
        <color theme="1"/>
        <rFont val="Calibri"/>
        <family val="2"/>
        <scheme val="minor"/>
      </rPr>
      <t xml:space="preserve">At least three additional health and wellness offerings associated with stress reduction or management (e.g., fitness opportunities, childcare support, mindfulness training). Offerings may include other features pursued by projects and in concepts outside of the WELL Mind concept.
</t>
    </r>
  </si>
  <si>
    <r>
      <rPr>
        <b/>
        <i/>
        <sz val="10"/>
        <color rgb="FF000000"/>
        <rFont val="Calibri"/>
        <family val="2"/>
      </rPr>
      <t xml:space="preserve">For All Spaces
</t>
    </r>
    <r>
      <rPr>
        <sz val="12"/>
        <color theme="1"/>
        <rFont val="Calibri"/>
        <family val="2"/>
        <scheme val="minor"/>
      </rPr>
      <t xml:space="preserve">The project encourages micro-breaks and macro-breaks  among all eligible employees through:
</t>
    </r>
    <r>
      <rPr>
        <b/>
        <sz val="11"/>
        <color rgb="FF000000"/>
        <rFont val="Calibri"/>
        <family val="2"/>
      </rPr>
      <t xml:space="preserve">  a)  </t>
    </r>
    <r>
      <rPr>
        <sz val="12"/>
        <color theme="1"/>
        <rFont val="Calibri"/>
        <family val="2"/>
        <scheme val="minor"/>
      </rPr>
      <t xml:space="preserve">Policy on overtime or working beyond  the typical workdays and workday length/assigned daily hours.
</t>
    </r>
    <r>
      <rPr>
        <b/>
        <sz val="11"/>
        <color rgb="FF000000"/>
        <rFont val="Calibri"/>
        <family val="2"/>
      </rPr>
      <t xml:space="preserve">  b)  </t>
    </r>
    <r>
      <rPr>
        <sz val="12"/>
        <color theme="1"/>
        <rFont val="Calibri"/>
        <family val="2"/>
        <scheme val="minor"/>
      </rPr>
      <t xml:space="preserve">Opportunities for micro-breaks during the workday, which include:  
      •  Designated time to break for a meal built into  the workday.  
      •  Encouragement of breaks away from the workstation throughout the workday.  
      •  Description of areas available to take micro-breaks within the project boundary or within 300 m [1,000 ft] walk distance from the project boundary.
</t>
    </r>
    <r>
      <rPr>
        <b/>
        <sz val="11"/>
        <color rgb="FF000000"/>
        <rFont val="Calibri"/>
        <family val="2"/>
      </rPr>
      <t xml:space="preserve">  c)  </t>
    </r>
    <r>
      <rPr>
        <sz val="12"/>
        <color theme="1"/>
        <rFont val="Calibri"/>
        <family val="2"/>
        <scheme val="minor"/>
      </rPr>
      <t xml:space="preserve">Paid time off  policy for all eligible employees, with a minimum of 20 days per calendar year  (not including designated sick days or standard paid holidays), which considers the following:              
      •  How workplace  culture encourages employee use of paid time off, including modeling from  managers and leadership.  
      •  How occupants  are discouraged from engaging in work-related email, phone calls or other work  during paid-time off (including weekends).  
      •  Clearly  defined policies on sick, vacation, floating holiday, personal and rollover  days (addressing accrual policy, cap on rollover days allowed and date by when  rollover days must be used).
</t>
    </r>
  </si>
  <si>
    <r>
      <rPr>
        <b/>
        <i/>
        <sz val="10"/>
        <color rgb="FF000000"/>
        <rFont val="Calibri"/>
        <family val="2"/>
      </rPr>
      <t xml:space="preserve">For All Spaces
</t>
    </r>
    <r>
      <rPr>
        <sz val="12"/>
        <color theme="1"/>
        <rFont val="Calibri"/>
        <family val="2"/>
        <scheme val="minor"/>
      </rPr>
      <t xml:space="preserve">Designated indoor space within the project boundary is available to all regular occupants to support restorative practices. This may be a single space or several spaces that meets the  following requirements:
</t>
    </r>
    <r>
      <rPr>
        <b/>
        <sz val="11"/>
        <color rgb="FF000000"/>
        <rFont val="Calibri"/>
        <family val="2"/>
      </rPr>
      <t xml:space="preserve">  a)  </t>
    </r>
    <r>
      <rPr>
        <sz val="12"/>
        <color theme="1"/>
        <rFont val="Calibri"/>
        <family val="2"/>
        <scheme val="minor"/>
      </rPr>
      <t xml:space="preserve">Designated exclusively for contemplation, relaxation and restoration (not to  be used for work).
</t>
    </r>
    <r>
      <rPr>
        <b/>
        <sz val="11"/>
        <color rgb="FF000000"/>
        <rFont val="Calibri"/>
        <family val="2"/>
      </rPr>
      <t xml:space="preserve">  b)  </t>
    </r>
    <r>
      <rPr>
        <sz val="12"/>
        <color theme="1"/>
        <rFont val="Calibri"/>
        <family val="2"/>
        <scheme val="minor"/>
      </rPr>
      <t xml:space="preserve">Is a minimum of 7 m² [75 ft²] plus 0.1 m² [1 ft²] per regular occupant, up  to a maximum of 74 m² [800 ft²]. Room may be broken up into multiple smaller  rooms that total the required amount.
</t>
    </r>
    <r>
      <rPr>
        <b/>
        <sz val="11"/>
        <color rgb="FF000000"/>
        <rFont val="Calibri"/>
        <family val="2"/>
      </rPr>
      <t xml:space="preserve">  c)  </t>
    </r>
    <r>
      <rPr>
        <sz val="12"/>
        <color theme="1"/>
        <rFont val="Calibri"/>
        <family val="2"/>
        <scheme val="minor"/>
      </rPr>
      <t xml:space="preserve">Encourages contemplation,  relaxation and restoration, in consideration of the design criteria below:   
      •  Accessible design.   
      •  Lighting (e.g., dimmable light levels).  
      •  Intrusive  noise and sound masking (e.g., water feature, natural sounds).  
      •  Thermal comfort.  
      •  Seating arrangements that accommodate a range of user preferences and activities (e.g., movable lightweight chairs, cushions, mats).  
      •  Nature  incorporation.  
      •  Calming colors, textures and forms.   
      •  Visual privacy.
</t>
    </r>
    <r>
      <rPr>
        <b/>
        <sz val="11"/>
        <color rgb="FF000000"/>
        <rFont val="Calibri"/>
        <family val="2"/>
      </rPr>
      <t xml:space="preserve">  d)  </t>
    </r>
    <r>
      <rPr>
        <sz val="12"/>
        <color theme="1"/>
        <rFont val="Calibri"/>
        <family val="2"/>
        <scheme val="minor"/>
      </rPr>
      <t xml:space="preserve">Is maintained on a weekly basis, at minimum.
</t>
    </r>
    <r>
      <rPr>
        <b/>
        <sz val="11"/>
        <color rgb="FF000000"/>
        <rFont val="Calibri"/>
        <family val="2"/>
      </rPr>
      <t xml:space="preserve">  e)  </t>
    </r>
    <r>
      <rPr>
        <sz val="12"/>
        <color theme="1"/>
        <rFont val="Calibri"/>
        <family val="2"/>
        <scheme val="minor"/>
      </rPr>
      <t xml:space="preserve">Education materials or resources are available to occupants explaining the purpose of the space and how to make use of it.
</t>
    </r>
  </si>
  <si>
    <r>
      <rPr>
        <b/>
        <i/>
        <sz val="10"/>
        <color rgb="FF000000"/>
        <rFont val="Calibri"/>
        <family val="2"/>
      </rPr>
      <t xml:space="preserve">For All Spaces
</t>
    </r>
    <r>
      <rPr>
        <sz val="12"/>
        <color theme="1"/>
        <rFont val="Calibri"/>
        <family val="2"/>
        <scheme val="minor"/>
      </rPr>
      <t xml:space="preserve">Designated outdoor space within the project boundary or the external grounds is available to all regular occupants. This may be a single space or several spaces that meets the following requirements:
</t>
    </r>
    <r>
      <rPr>
        <b/>
        <sz val="11"/>
        <color rgb="FF000000"/>
        <rFont val="Calibri"/>
        <family val="2"/>
      </rPr>
      <t xml:space="preserve">  a)  </t>
    </r>
    <r>
      <rPr>
        <sz val="12"/>
        <color theme="1"/>
        <rFont val="Calibri"/>
        <family val="2"/>
        <scheme val="minor"/>
      </rPr>
      <t xml:space="preserve">Is  designated exclusively for contemplation, relaxation and restoration (not to  be used for work).
</t>
    </r>
    <r>
      <rPr>
        <b/>
        <sz val="11"/>
        <color rgb="FF000000"/>
        <rFont val="Calibri"/>
        <family val="2"/>
      </rPr>
      <t xml:space="preserve">  b)  </t>
    </r>
    <r>
      <rPr>
        <sz val="12"/>
        <color theme="1"/>
        <rFont val="Calibri"/>
        <family val="2"/>
        <scheme val="minor"/>
      </rPr>
      <t xml:space="preserve">Is a  minimum of 7 m² [75 ft²] plus 0.1 m² [1 ft²] per regular occupant, up to  a maximum of 74 m² [800 ft²]. Space may be broken up into multiple smaller  spaces that total the required amount.
</t>
    </r>
    <r>
      <rPr>
        <b/>
        <sz val="11"/>
        <color rgb="FF000000"/>
        <rFont val="Calibri"/>
        <family val="2"/>
      </rPr>
      <t xml:space="preserve">  c)  </t>
    </r>
    <r>
      <rPr>
        <sz val="12"/>
        <color theme="1"/>
        <rFont val="Calibri"/>
        <family val="2"/>
        <scheme val="minor"/>
      </rPr>
      <t xml:space="preserve">Encourages contemplation, relaxation and restoration, in consideration of the design criteria below:   
      •  Accessible design.  
      •  Intrusive  noise and sound masking (e.g., water feature, wind chimes).  
      •  Thermal comfort (e.g., availability of both sun-exposed and shaded areas).  
      •  Seating arrangements that accommodate a range of user preferences and activities (e.g., movable lightweight chairs, outdoor or  weatherproof cushions, mats).  
      •  Nature  incorporation.  
      •  Visual privacy.  
      •  Calming colors, textures and forms.
</t>
    </r>
    <r>
      <rPr>
        <b/>
        <sz val="11"/>
        <color rgb="FF000000"/>
        <rFont val="Calibri"/>
        <family val="2"/>
      </rPr>
      <t xml:space="preserve">  d)  </t>
    </r>
    <r>
      <rPr>
        <sz val="12"/>
        <color theme="1"/>
        <rFont val="Calibri"/>
        <family val="2"/>
        <scheme val="minor"/>
      </rPr>
      <t xml:space="preserve">Is maintained on a weekly basis, at minimum.
</t>
    </r>
    <r>
      <rPr>
        <b/>
        <sz val="11"/>
        <color rgb="FF000000"/>
        <rFont val="Calibri"/>
        <family val="2"/>
      </rPr>
      <t xml:space="preserve">  e)  </t>
    </r>
    <r>
      <rPr>
        <sz val="12"/>
        <color theme="1"/>
        <rFont val="Calibri"/>
        <family val="2"/>
        <scheme val="minor"/>
      </rPr>
      <t xml:space="preserve">Education materials or resources are available to occupants explaining the purpose of the space(s) and how to make use of it.
</t>
    </r>
  </si>
  <si>
    <r>
      <rPr>
        <b/>
        <i/>
        <sz val="10"/>
        <color rgb="FF000000"/>
        <rFont val="Calibri"/>
        <family val="2"/>
      </rPr>
      <t xml:space="preserve">For All Spaces
</t>
    </r>
    <r>
      <rPr>
        <sz val="12"/>
        <color theme="1"/>
        <rFont val="Calibri"/>
        <family val="2"/>
        <scheme val="minor"/>
      </rPr>
      <t xml:space="preserve">At least two of the following programs focused on relaxation and  restoration, such as mindfulness meditation or mindful movement (e.g., yoga, tai chi), are offered to all eligible employees at no cost or subsidized by at least 50%:
</t>
    </r>
    <r>
      <rPr>
        <b/>
        <sz val="11"/>
        <color rgb="FF000000"/>
        <rFont val="Calibri"/>
        <family val="2"/>
      </rPr>
      <t xml:space="preserve">  a)  </t>
    </r>
    <r>
      <rPr>
        <sz val="12"/>
        <color theme="1"/>
        <rFont val="Calibri"/>
        <family val="2"/>
        <scheme val="minor"/>
      </rPr>
      <t xml:space="preserve">Training courses (e.g., eight-week mindfulness-based stress reduction course)  offered in-person, on-site, in a quiet and calm space or live, virtually and scheduled during a  convenient time based on the average employee schedule (e.g., after work, during  lunch). The training course must be offered at least twice a year.
</t>
    </r>
    <r>
      <rPr>
        <b/>
        <sz val="11"/>
        <color rgb="FF000000"/>
        <rFont val="Calibri"/>
        <family val="2"/>
      </rPr>
      <t xml:space="preserve">  b)  </t>
    </r>
    <r>
      <rPr>
        <sz val="12"/>
        <color theme="1"/>
        <rFont val="Calibri"/>
        <family val="2"/>
        <scheme val="minor"/>
      </rPr>
      <t xml:space="preserve">On-going  programming (e.g., guided meditation, yoga) offered in-person, on-site, in a  quiet and calm space or live, virtually, and scheduled during a convenient time based on average employee schedule (e.g., after work, during lunch). Programming must be offered  at least once a week.
</t>
    </r>
    <r>
      <rPr>
        <b/>
        <sz val="11"/>
        <color rgb="FF000000"/>
        <rFont val="Calibri"/>
        <family val="2"/>
      </rPr>
      <t xml:space="preserve">  c)  </t>
    </r>
    <r>
      <rPr>
        <sz val="12"/>
        <color theme="1"/>
        <rFont val="Calibri"/>
        <family val="2"/>
        <scheme val="minor"/>
      </rPr>
      <t xml:space="preserve">On-going  digital offerings (e.g., guided meditation application). Employees must have unlimited access to at least one  digital offering as well as ongoing access to a quiet, calm space within the project to practice.
</t>
    </r>
  </si>
  <si>
    <r>
      <rPr>
        <b/>
        <i/>
        <sz val="10"/>
        <color rgb="FF000000"/>
        <rFont val="Calibri"/>
        <family val="2"/>
      </rPr>
      <t xml:space="preserve">For All Spaces
</t>
    </r>
    <r>
      <rPr>
        <sz val="12"/>
        <color theme="1"/>
        <rFont val="Calibri"/>
        <family val="2"/>
        <scheme val="minor"/>
      </rPr>
      <t xml:space="preserve">Projects complete at least two of the following:
</t>
    </r>
    <r>
      <rPr>
        <b/>
        <sz val="11"/>
        <color rgb="FF000000"/>
        <rFont val="Calibri"/>
        <family val="2"/>
      </rPr>
      <t xml:space="preserve">  a)  </t>
    </r>
    <r>
      <rPr>
        <sz val="12"/>
        <color theme="1"/>
        <rFont val="Calibri"/>
        <family val="2"/>
        <scheme val="minor"/>
      </rPr>
      <t xml:space="preserve">Outdoor nature access facilitated by the conditions below:      	  
      •  At least 25% of the exterior building site area consists of outdoor space accessible to regular occupants.  	  
      •  Consists of at least 70% plants or natural elements, including tree canopies (within the 25% specified above).  	  
      •    	A narrative that describes how the design of the exterior building site area encourages occupant access to nature.
</t>
    </r>
    <r>
      <rPr>
        <b/>
        <sz val="11"/>
        <color rgb="FF000000"/>
        <rFont val="Calibri"/>
        <family val="2"/>
      </rPr>
      <t xml:space="preserve">  b)  </t>
    </r>
    <r>
      <rPr>
        <sz val="12"/>
        <color theme="1"/>
        <rFont val="Calibri"/>
        <family val="2"/>
        <scheme val="minor"/>
      </rPr>
      <t xml:space="preserve">Indoor nature access facilitated by the conditions below:  
      •  Any combination of indoor plants (e.g., potted plants, plant beds, plant walls) and/or water feature(s) are within a direct line of sight of at least 75% of all workstations and seating within shared areas and rooms (e.g., conference rooms, education spaces, common spaces), as applicable.  
      •  All water features (if included), use ultraviolet sanitation or other technology to address water safety.  
      •  A narrative that describes how the design of the interior building site area and placement of indoor nature encourage occupant access to nature.
</t>
    </r>
    <r>
      <rPr>
        <b/>
        <sz val="11"/>
        <color rgb="FF000000"/>
        <rFont val="Calibri"/>
        <family val="2"/>
      </rPr>
      <t xml:space="preserve">  c)  </t>
    </r>
    <r>
      <rPr>
        <sz val="12"/>
        <color theme="1"/>
        <rFont val="Calibri"/>
        <family val="2"/>
        <scheme val="minor"/>
      </rPr>
      <t xml:space="preserve">Nature views facilitated by the conditions below:  
      •  Views are available within a direct line of sight of at least 75% of all workstations and seating within shared areas and rooms (e.g., conference rooms, education spaces, common spaces), as applicable. Views must comprise natural areas or landscapes, such as green spaces (e.g., park, forest) or blue spaces (e.g., ocean, lake, river).   
      •  A narrative that describes how the design of the interior building site area encourages occupant access to nature.
</t>
    </r>
    <r>
      <rPr>
        <b/>
        <sz val="11"/>
        <color rgb="FF000000"/>
        <rFont val="Calibri"/>
        <family val="2"/>
      </rPr>
      <t xml:space="preserve">  d)  </t>
    </r>
    <r>
      <rPr>
        <sz val="12"/>
        <color theme="1"/>
        <rFont val="Calibri"/>
        <family val="2"/>
        <scheme val="minor"/>
      </rPr>
      <t xml:space="preserve">Nearby nature access facilitated by the conditions below:  
      •  At least one green space or blue space is within 300 m  [1,000 ft] walk distance from the project and available to all regular occupants during open hours of the space(s). Total combined green space must be 0.5 hectare [1.25 acre].  
      •  A narrative that describes how occupants are encouraged to access nearby nature (e.g., presence of signage or maps; availability of breaks during the workday).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</si>
  <si>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The organization’s work processes and space utilization support focus and productivity among employees, and projects assess the work environment through at least one of the sources below:       
      •  Occupant survey responses.  
      •  Occupant interviews and/or focus groups.  
      •  Observational  research.
</t>
    </r>
    <r>
      <rPr>
        <b/>
        <sz val="11"/>
        <color rgb="FF000000"/>
        <rFont val="Calibri"/>
        <family val="2"/>
      </rPr>
      <t xml:space="preserve">  b)  </t>
    </r>
    <r>
      <rPr>
        <sz val="12"/>
        <color theme="1"/>
        <rFont val="Calibri"/>
        <family val="2"/>
        <scheme val="minor"/>
      </rPr>
      <t xml:space="preserve">To support opportunities  for focus at least two of the below are in place for all eligible employees:      
      •  Process for  requesting alternate workspace arrangements if assigned workstation does not  meet occupant stimuli needs (e.g., too busy, loud or quiet). If physical or organizational  constraints do not permit moving station, occupants are offered flexible  working arrangements or work from home options.  
      •  Designated  quiet hours, zones or rooms during the workday.  
      •  Stipend for  or provision of noise-cancelling or noise-reducing headphones and/or earplugs.  
      •  Day(s) of the  week on which formal meetings are discouraged.  
      •  Visual  communication system to indicate do-not-disturb time (e.g., flag system).
</t>
    </r>
  </si>
  <si>
    <r>
      <rPr>
        <b/>
        <i/>
        <sz val="10"/>
        <color rgb="FF000000"/>
        <rFont val="Calibri"/>
        <family val="2"/>
      </rPr>
      <t xml:space="preserve">For All Spaces
</t>
    </r>
    <r>
      <rPr>
        <b/>
        <sz val="10"/>
        <color rgb="FF000000"/>
        <rFont val="Calibri"/>
        <family val="2"/>
      </rPr>
      <t xml:space="preserve">Seating and spatial layouts
</t>
    </r>
    <r>
      <rPr>
        <sz val="12"/>
        <color theme="1"/>
        <rFont val="Calibri"/>
        <family val="2"/>
        <scheme val="minor"/>
      </rPr>
      <t xml:space="preserve">Projects incorporate the following into the organization of seating and spatial layout to provide differing degrees of sensory engagement:
</t>
    </r>
    <r>
      <rPr>
        <b/>
        <sz val="11"/>
        <color rgb="FF000000"/>
        <rFont val="Calibri"/>
        <family val="2"/>
      </rPr>
      <t xml:space="preserve">  a)  </t>
    </r>
    <r>
      <rPr>
        <sz val="12"/>
        <color theme="1"/>
        <rFont val="Calibri"/>
        <family val="2"/>
        <scheme val="minor"/>
      </rPr>
      <t xml:space="preserve">Work zones that support a variety of work functions  (e.g., quiet work, collaborative work).
</t>
    </r>
    <r>
      <rPr>
        <b/>
        <sz val="11"/>
        <color rgb="FF000000"/>
        <rFont val="Calibri"/>
        <family val="2"/>
      </rPr>
      <t xml:space="preserve">  b)  </t>
    </r>
    <r>
      <rPr>
        <sz val="12"/>
        <color theme="1"/>
        <rFont val="Calibri"/>
        <family val="2"/>
        <scheme val="minor"/>
      </rPr>
      <t xml:space="preserve">Designated  quiet zones provided as enclosable (e.g., small conference rooms, single-occupancy phone booths) or semi-enclosable (e.g., carrels) rooms with no  more than three seats per room.
</t>
    </r>
    <r>
      <rPr>
        <b/>
        <sz val="11"/>
        <color rgb="FF000000"/>
        <rFont val="Calibri"/>
        <family val="2"/>
      </rPr>
      <t xml:space="preserve">  c)  </t>
    </r>
    <r>
      <rPr>
        <sz val="12"/>
        <color theme="1"/>
        <rFont val="Calibri"/>
        <family val="2"/>
        <scheme val="minor"/>
      </rPr>
      <t xml:space="preserve">Designated  collaboration zones provided as enclosable or semi-enclosable rooms with no  less than three seats and, at minimum, one visual vertical surface area for  communicating ideas or work.
</t>
    </r>
    <r>
      <rPr>
        <b/>
        <sz val="11"/>
        <color rgb="FF000000"/>
        <rFont val="Calibri"/>
        <family val="2"/>
      </rPr>
      <t xml:space="preserve">  d)  </t>
    </r>
    <r>
      <rPr>
        <sz val="12"/>
        <color theme="1"/>
        <rFont val="Calibri"/>
        <family val="2"/>
        <scheme val="minor"/>
      </rPr>
      <t xml:space="preserve">A system for booking or reserving enclosable quiet and collaboration zones.
</t>
    </r>
    <r>
      <rPr>
        <b/>
        <i/>
        <sz val="10"/>
        <color rgb="FF000000"/>
        <rFont val="Calibri"/>
        <family val="2"/>
      </rPr>
      <t xml:space="preserve">For All Spaces
</t>
    </r>
    <r>
      <rPr>
        <b/>
        <sz val="10"/>
        <color rgb="FF000000"/>
        <rFont val="Calibri"/>
        <family val="2"/>
      </rPr>
      <t xml:space="preserve">Personal storage and organization
</t>
    </r>
    <r>
      <rPr>
        <sz val="12"/>
        <color theme="1"/>
        <rFont val="Calibri"/>
        <family val="2"/>
        <scheme val="minor"/>
      </rPr>
      <t xml:space="preserve">Storage is provided to minimize clutter and support an organized environment through the following:
</t>
    </r>
    <r>
      <rPr>
        <b/>
        <sz val="11"/>
        <color rgb="FF000000"/>
        <rFont val="Calibri"/>
        <family val="2"/>
      </rPr>
      <t xml:space="preserve">  a)  </t>
    </r>
    <r>
      <rPr>
        <sz val="12"/>
        <color theme="1"/>
        <rFont val="Calibri"/>
        <family val="2"/>
        <scheme val="minor"/>
      </rPr>
      <t xml:space="preserve">A workstation cabinet(s) and/or a personal locker(s) with a total minimum volume  of 0.1 m³ [4 ft³] for each regular occupant.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</si>
  <si>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Eligible employees are allowed to engage in a minimum of one 20 - 30  minute nap during the day.
</t>
    </r>
    <r>
      <rPr>
        <b/>
        <sz val="11"/>
        <color rgb="FF000000"/>
        <rFont val="Calibri"/>
        <family val="2"/>
      </rPr>
      <t xml:space="preserve">  b)  </t>
    </r>
    <r>
      <rPr>
        <sz val="12"/>
        <color theme="1"/>
        <rFont val="Calibri"/>
        <family val="2"/>
        <scheme val="minor"/>
      </rPr>
      <t xml:space="preserve">Educational materials are available on daytime napping (e.g., optimal time of day, strategies for  minimization of nighttime sleep distribution).
</t>
    </r>
    <r>
      <rPr>
        <b/>
        <sz val="11"/>
        <color rgb="FF000000"/>
        <rFont val="Calibri"/>
        <family val="2"/>
      </rPr>
      <t xml:space="preserve">  c)  </t>
    </r>
    <r>
      <rPr>
        <sz val="12"/>
        <color theme="1"/>
        <rFont val="Calibri"/>
        <family val="2"/>
        <scheme val="minor"/>
      </rPr>
      <t xml:space="preserve">At least one  of the furniture options below is provided per 100 eligible employees and placed in a calm, quiet and low-light environment:      
      •  Bed or daybed.  
      •  Couch.  
      •  Cushioned  roll-out mat.  
      •  Sleep pod.  
      •  Fully  reclining chair.  
      •  Hammock.
</t>
    </r>
    <r>
      <rPr>
        <b/>
        <sz val="11"/>
        <color rgb="FF000000"/>
        <rFont val="Calibri"/>
        <family val="2"/>
      </rPr>
      <t xml:space="preserve">  d)  </t>
    </r>
    <r>
      <rPr>
        <sz val="12"/>
        <color theme="1"/>
        <rFont val="Calibri"/>
        <family val="2"/>
        <scheme val="minor"/>
      </rPr>
      <t xml:space="preserve">Projects address healthy sleep habits among employees who engage in shift work, including:      
      •  Protocol to  avoid unplanned changes to shift schedule, including providing minimum advance notice of schedule changes.  
      •                                      Educational materials on strategies to minimize fatigue, maintain good sleep hygiene and  manage sleep problems associated with shift work.
</t>
    </r>
  </si>
  <si>
    <r>
      <rPr>
        <b/>
        <i/>
        <sz val="10"/>
        <color rgb="FF000000"/>
        <rFont val="Calibri"/>
        <family val="2"/>
      </rPr>
      <t xml:space="preserve">For All Spaces
</t>
    </r>
    <r>
      <rPr>
        <b/>
        <sz val="10"/>
        <color rgb="FF000000"/>
        <rFont val="Calibri"/>
        <family val="2"/>
      </rPr>
      <t xml:space="preserve">Employee sleep support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Projects implement the following policies to support employees in achieving a minimum seven hours of sleep:   
      •  For non-shift work, an organizational cap is in place that sets expectations that work and communications be limited to the project or organization's business hours in the local time zone.  
      •  For shift work, work and communications are expected only for the duration of the employee's shift.
</t>
    </r>
    <r>
      <rPr>
        <b/>
        <sz val="11"/>
        <color rgb="FF000000"/>
        <rFont val="Calibri"/>
        <family val="2"/>
      </rPr>
      <t xml:space="preserve">  b)  </t>
    </r>
    <r>
      <rPr>
        <sz val="12"/>
        <color theme="1"/>
        <rFont val="Calibri"/>
        <family val="2"/>
        <scheme val="minor"/>
      </rPr>
      <t xml:space="preserve">All eligible employees have access to software, applications or other tools that monitor sleep influencing behavior, covering, at minimum, sleep schedule, physical activity and eating patterns (including caffeine and alcohol consumption). Projects provide one of  the following:  
      •  Paid monitoring tools at no cost or subsidized by at least 50%.  
      •  Easily  accessible list of free monitoring tools.
</t>
    </r>
    <r>
      <rPr>
        <b/>
        <sz val="11"/>
        <color rgb="FF000000"/>
        <rFont val="Calibri"/>
        <family val="2"/>
      </rPr>
      <t xml:space="preserve">  c)  </t>
    </r>
    <r>
      <rPr>
        <sz val="12"/>
        <color theme="1"/>
        <rFont val="Calibri"/>
        <family val="2"/>
        <scheme val="minor"/>
      </rPr>
      <t xml:space="preserve">Provide  occupants with education materials on environmental and behavioral determinants  of sleep quality and duration, covering, at minimum, sleep schedule, sleep  environment, physical activity,  nutrition (including caffeine and alcohol), light exposure, and use of technology.
</t>
    </r>
    <r>
      <rPr>
        <b/>
        <i/>
        <sz val="10"/>
        <color rgb="FF000000"/>
        <rFont val="Calibri"/>
        <family val="2"/>
      </rPr>
      <t xml:space="preserve">For All Spaces
</t>
    </r>
    <r>
      <rPr>
        <b/>
        <sz val="10"/>
        <color rgb="FF000000"/>
        <rFont val="Calibri"/>
        <family val="2"/>
      </rPr>
      <t xml:space="preserve">Student start times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For students in secondary schools, the school day starts no earlier than 8:30 a.m.
</t>
    </r>
  </si>
  <si>
    <r>
      <rPr>
        <b/>
        <i/>
        <sz val="10"/>
        <color rgb="FF000000"/>
        <rFont val="Calibri"/>
        <family val="2"/>
      </rPr>
      <t xml:space="preserve">For All Spaces
</t>
    </r>
    <r>
      <rPr>
        <sz val="12"/>
        <color theme="1"/>
        <rFont val="Calibri"/>
        <family val="2"/>
        <scheme val="minor"/>
      </rPr>
      <t xml:space="preserve">Projects  address at least two of the  following requirements:
</t>
    </r>
    <r>
      <rPr>
        <b/>
        <sz val="11"/>
        <color rgb="FF000000"/>
        <rFont val="Calibri"/>
        <family val="2"/>
      </rPr>
      <t xml:space="preserve">  a)  </t>
    </r>
    <r>
      <rPr>
        <sz val="12"/>
        <color theme="1"/>
        <rFont val="Calibri"/>
        <family val="2"/>
        <scheme val="minor"/>
      </rPr>
      <t xml:space="preserve">Employers  promote the following for all eligible employees:      
      •  When flying less than seven hours, employees are provided the option of a non–red eye flight.  
      •  When flying more than seven hours, employees are provided at least one of the following  options: non-red eye flight, fully reclining airplane seat, or the option to arrive  a day early (when flying out) and take a recovery day (when flying back) to support  time zone adjustment.  
      •  Employees are  not required to take business trips for which the total, round-trip travel time  (including lay-overs, wait times and travel to and from terminals) exceeds 25%  of the total trip duration (trips with a duration of less than five hours are  exempt).  
      •  Employees are  provided with education on how to establish healthy sleep habits and manage  time zone changes during and after travel.
</t>
    </r>
    <r>
      <rPr>
        <b/>
        <sz val="11"/>
        <color rgb="FF000000"/>
        <rFont val="Calibri"/>
        <family val="2"/>
      </rPr>
      <t xml:space="preserve">  b)  </t>
    </r>
    <r>
      <rPr>
        <sz val="12"/>
        <color theme="1"/>
        <rFont val="Calibri"/>
        <family val="2"/>
        <scheme val="minor"/>
      </rPr>
      <t xml:space="preserve">Employers support employee workload while away. Policy may be  adjusted as needed for different teams or departments within an organization  based on business needs and must cover at least three of the options below:       
      •  Establishing  preferred communications channels for contacting the employee while away, including consideration of time zone differences.  
      •  Reallocation  of work among other non-traveling employees while traveler is away.  
      •  Routine  scheduling of time to catch up on work upon return.  
      •  Flexible  return arrangements (e.g., work from home option on day after return).
</t>
    </r>
    <r>
      <rPr>
        <b/>
        <sz val="11"/>
        <color rgb="FF000000"/>
        <rFont val="Calibri"/>
        <family val="2"/>
      </rPr>
      <t xml:space="preserve">  c)  </t>
    </r>
    <r>
      <rPr>
        <sz val="12"/>
        <color theme="1"/>
        <rFont val="Calibri"/>
        <family val="2"/>
        <scheme val="minor"/>
      </rPr>
      <t xml:space="preserve">Employers implement the options below:      
      •  Employees are  booked at hotels with free fitness centers or reimbursed for fitness classes or gym access fees incurred during travel.   
      •  Employees are  provided with meal stipends that allow for the purchase of healthy food  options.  
      •  Employees are  provided with education on maintaining healthy habits while traveling, covering, at minimum, physical activity and nutrition (including alcohol consumption).
</t>
    </r>
    <r>
      <rPr>
        <b/>
        <sz val="11"/>
        <color rgb="FF000000"/>
        <rFont val="Calibri"/>
        <family val="2"/>
      </rPr>
      <t xml:space="preserve">  d)  </t>
    </r>
    <r>
      <rPr>
        <sz val="12"/>
        <color theme="1"/>
        <rFont val="Calibri"/>
        <family val="2"/>
        <scheme val="minor"/>
      </rPr>
      <t xml:space="preserve">Employers implement at least two of the options below:  
      •  During business trips longer than three weeks, employees are given the time off and a budget to  fly home or to fly a friend or family member to meet them for at least 48 hours  (total round-trip travel time for visitor, including layovers, wait times and  travel to and from terminals, may not exceed 25% of the total trip duration).  
      •  During business trips longer than two weeks, financial support is provided for employees with dependents at home  (including pets) to subsidize costs of caretaking while  employee is traveling for business.   
      •  Employees are provided with education covering how to cope with time away from family while traveling.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</si>
  <si>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The sale of tobacco products and e-cigarettes on project property is banned (e.g., through on-site vendors).
</t>
    </r>
    <r>
      <rPr>
        <b/>
        <sz val="11"/>
        <color rgb="FF000000"/>
        <rFont val="Calibri"/>
        <family val="2"/>
      </rPr>
      <t xml:space="preserve">  b)  </t>
    </r>
    <r>
      <rPr>
        <sz val="12"/>
        <color theme="1"/>
        <rFont val="Calibri"/>
        <family val="2"/>
        <scheme val="minor"/>
      </rPr>
      <t xml:space="preserve">Education on the health consequences of tobacco is provided to all regular occupants.
</t>
    </r>
  </si>
  <si>
    <r>
      <rPr>
        <b/>
        <i/>
        <sz val="10"/>
        <color rgb="FF000000"/>
        <rFont val="Calibri"/>
        <family val="2"/>
      </rPr>
      <t xml:space="preserve">For All Spaces
</t>
    </r>
    <r>
      <rPr>
        <sz val="12"/>
        <color theme="1"/>
        <rFont val="Calibri"/>
        <family val="2"/>
        <scheme val="minor"/>
      </rPr>
      <t xml:space="preserve">Information is available for all eligible employees about available programming, counseling and coverage related to tobacco cessation, including clear information about how to access these resources, in addition to at least four of the following requirements:
</t>
    </r>
    <r>
      <rPr>
        <b/>
        <sz val="11"/>
        <color rgb="FF000000"/>
        <rFont val="Calibri"/>
        <family val="2"/>
      </rPr>
      <t xml:space="preserve">  a)  </t>
    </r>
    <r>
      <rPr>
        <sz val="12"/>
        <color theme="1"/>
        <rFont val="Calibri"/>
        <family val="2"/>
        <scheme val="minor"/>
      </rPr>
      <t xml:space="preserve">Resources referring tobacco       users to tobacco cessation       telephone quit lines or online quitting resources.
</t>
    </r>
    <r>
      <rPr>
        <b/>
        <sz val="11"/>
        <color rgb="FF000000"/>
        <rFont val="Calibri"/>
        <family val="2"/>
      </rPr>
      <t xml:space="preserve">  b)  </t>
    </r>
    <r>
      <rPr>
        <sz val="12"/>
        <color theme="1"/>
        <rFont val="Calibri"/>
        <family val="2"/>
        <scheme val="minor"/>
      </rPr>
      <t xml:space="preserve">Tobacco       cessation counseling covered at no cost or subsidized by at least 50%. Programs may be provided on- or off-site; in group       or individual settings; and through vendors, on-site staff, health       insurance plans or programs, community groups or other qualified       practitioners.
</t>
    </r>
    <r>
      <rPr>
        <b/>
        <sz val="11"/>
        <color rgb="FF000000"/>
        <rFont val="Calibri"/>
        <family val="2"/>
      </rPr>
      <t xml:space="preserve">  c)  </t>
    </r>
    <r>
      <rPr>
        <sz val="12"/>
        <color theme="1"/>
        <rFont val="Calibri"/>
        <family val="2"/>
        <scheme val="minor"/>
      </rPr>
      <t xml:space="preserve">Prescription tobacco cessation medications and nicotine replacement       products (e.g., inhalers, nasal sprays, bupropion, varenicline) covered at no cost or subsidized by at least 50%.
</t>
    </r>
    <r>
      <rPr>
        <b/>
        <sz val="11"/>
        <color rgb="FF000000"/>
        <rFont val="Calibri"/>
        <family val="2"/>
      </rPr>
      <t xml:space="preserve">  d)  </t>
    </r>
    <r>
      <rPr>
        <sz val="12"/>
        <color theme="1"/>
        <rFont val="Calibri"/>
        <family val="2"/>
        <scheme val="minor"/>
      </rPr>
      <t xml:space="preserve">Nationally-approved, over-the-counter nicotine replacement products       (e.g., gum, patches, lozenges) covered at no cost or subsidized by at least 50%.
</t>
    </r>
    <r>
      <rPr>
        <b/>
        <sz val="11"/>
        <color rgb="FF000000"/>
        <rFont val="Calibri"/>
        <family val="2"/>
      </rPr>
      <t xml:space="preserve">  e)  </t>
    </r>
    <r>
      <rPr>
        <sz val="12"/>
        <color theme="1"/>
        <rFont val="Calibri"/>
        <family val="2"/>
        <scheme val="minor"/>
      </rPr>
      <t xml:space="preserve">Incentive program for current tobacco users actively  trying to quit.
</t>
    </r>
  </si>
  <si>
    <r>
      <rPr>
        <b/>
        <i/>
        <sz val="10"/>
        <color rgb="FF000000"/>
        <rFont val="Calibri"/>
        <family val="2"/>
      </rPr>
      <t xml:space="preserve">For All Spaces
</t>
    </r>
    <r>
      <rPr>
        <b/>
        <sz val="10"/>
        <color rgb="FF000000"/>
        <rFont val="Calibri"/>
        <family val="2"/>
      </rPr>
      <t xml:space="preserve">Project policy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A policy is  in place regarding the use of alcohol and drugs on-site and is clearly  communicated to all employees.
</t>
    </r>
    <r>
      <rPr>
        <b/>
        <i/>
        <sz val="10"/>
        <color rgb="FF000000"/>
        <rFont val="Calibri"/>
        <family val="2"/>
      </rPr>
      <t xml:space="preserve">For All Spaces
</t>
    </r>
    <r>
      <rPr>
        <b/>
        <sz val="10"/>
        <color rgb="FF000000"/>
        <rFont val="Calibri"/>
        <family val="2"/>
      </rPr>
      <t xml:space="preserve">Substance use and addiction education
</t>
    </r>
    <r>
      <rPr>
        <sz val="12"/>
        <color theme="1"/>
        <rFont val="Calibri"/>
        <family val="2"/>
        <scheme val="minor"/>
      </rPr>
      <t xml:space="preserve">All employees receive education addressing substance use and  addiction, focused on increasing awareness of the following:
</t>
    </r>
    <r>
      <rPr>
        <b/>
        <sz val="11"/>
        <color rgb="FF000000"/>
        <rFont val="Calibri"/>
        <family val="2"/>
      </rPr>
      <t xml:space="preserve">  a)  </t>
    </r>
    <r>
      <rPr>
        <sz val="12"/>
        <color theme="1"/>
        <rFont val="Calibri"/>
        <family val="2"/>
        <scheme val="minor"/>
      </rPr>
      <t xml:space="preserve">Management of  personal substance use, covering, at minimum:  
      •  Healthy substance use habits.  
      •  Risks  and signs of dependency or addiction.  
      •  Short- and long-term health and productivity hazards of excessive substance use.
</t>
    </r>
    <r>
      <rPr>
        <b/>
        <sz val="11"/>
        <color rgb="FF000000"/>
        <rFont val="Calibri"/>
        <family val="2"/>
      </rPr>
      <t xml:space="preserve">  b)  </t>
    </r>
    <r>
      <rPr>
        <sz val="12"/>
        <color theme="1"/>
        <rFont val="Calibri"/>
        <family val="2"/>
        <scheme val="minor"/>
      </rPr>
      <t xml:space="preserve">Prescription  opioid education, covering, at minimum:  
      •  Questions to ask at point of  prescribing.  
      •  Safe use (e.g., storage, disposal, driving while using).  
      •  Signs  of dependency or addiction.
</t>
    </r>
    <r>
      <rPr>
        <b/>
        <sz val="11"/>
        <color rgb="FF000000"/>
        <rFont val="Calibri"/>
        <family val="2"/>
      </rPr>
      <t xml:space="preserve">  c)  </t>
    </r>
    <r>
      <rPr>
        <sz val="12"/>
        <color theme="1"/>
        <rFont val="Calibri"/>
        <family val="2"/>
        <scheme val="minor"/>
      </rPr>
      <t xml:space="preserve">How to  appropriately respond to a peer struggling with substance use, covering, at minimum:  
      •  How to support a peer's recovery efforts.  
      •  What to do in the case of a substance use emergency (e.g.,  withdrawal, overdose).
</t>
    </r>
  </si>
  <si>
    <r>
      <rPr>
        <b/>
        <i/>
        <sz val="10"/>
        <color rgb="FF000000"/>
        <rFont val="Calibri"/>
        <family val="2"/>
      </rPr>
      <t xml:space="preserve">For All Spaces
</t>
    </r>
    <r>
      <rPr>
        <sz val="12"/>
        <color theme="1"/>
        <rFont val="Calibri"/>
        <family val="2"/>
        <scheme val="minor"/>
      </rPr>
      <t xml:space="preserve">Substance use and addiction support services are made available to all  eligible employees at no cost or subsidized by at least 50%, including the following:
</t>
    </r>
    <r>
      <rPr>
        <b/>
        <sz val="11"/>
        <color rgb="FF000000"/>
        <rFont val="Calibri"/>
        <family val="2"/>
      </rPr>
      <t xml:space="preserve">  a)  </t>
    </r>
    <r>
      <rPr>
        <sz val="12"/>
        <color theme="1"/>
        <rFont val="Calibri"/>
        <family val="2"/>
        <scheme val="minor"/>
      </rPr>
      <t xml:space="preserve">Ability to  use sick time or take leave for substance use and addiction treatment or needs.
</t>
    </r>
    <r>
      <rPr>
        <b/>
        <sz val="11"/>
        <color rgb="FF000000"/>
        <rFont val="Calibri"/>
        <family val="2"/>
      </rPr>
      <t xml:space="preserve">  b)  </t>
    </r>
    <r>
      <rPr>
        <sz val="12"/>
        <color theme="1"/>
        <rFont val="Calibri"/>
        <family val="2"/>
        <scheme val="minor"/>
      </rPr>
      <t xml:space="preserve">Materials or  information for accessing substance use and addiction services and community  resources, including clear information provided to employees about their  benefits coverage and how to access care services. Resources must be made  available to all employees in a confidential manner that can be independently  accessed (e.g., via a health portal or employee website) so as to ease  accessibility and minimize stress or fear of stigma in seeking information.
</t>
    </r>
    <r>
      <rPr>
        <b/>
        <sz val="11"/>
        <color rgb="FF000000"/>
        <rFont val="Calibri"/>
        <family val="2"/>
      </rPr>
      <t xml:space="preserve">  c)  </t>
    </r>
    <r>
      <rPr>
        <sz val="12"/>
        <color theme="1"/>
        <rFont val="Calibri"/>
        <family val="2"/>
        <scheme val="minor"/>
      </rPr>
      <t xml:space="preserve">Insurance or  employee assistance plans offering coverage for at least five of the services below:      
      •  Confidential substance abuse screening and resource  referral.  
      •  Brief interventions  (e.g., brief therapies).  
      •  Outpatient  and inpatient treatment.  
      •  Medication-assisted treatment (e.g.,  methadone treatment).  
      •  Peer support  groups.  
      •  Counseling  services (e.g., behavioral therapies).  
      •  Follow-up  services during treatment and recovery.
</t>
    </r>
    <r>
      <rPr>
        <b/>
        <sz val="11"/>
        <color rgb="FF000000"/>
        <rFont val="Calibri"/>
        <family val="2"/>
      </rPr>
      <t xml:space="preserve">  d)  </t>
    </r>
    <r>
      <rPr>
        <sz val="12"/>
        <color theme="1"/>
        <rFont val="Calibri"/>
        <family val="2"/>
        <scheme val="minor"/>
      </rPr>
      <t xml:space="preserve">Commitment to mental health parity, including substance use and addiction services.
</t>
    </r>
  </si>
  <si>
    <r>
      <rPr>
        <b/>
        <i/>
        <sz val="10"/>
        <color rgb="FF000000"/>
        <rFont val="Calibri"/>
        <family val="2"/>
      </rPr>
      <t xml:space="preserve">For All Spaces
</t>
    </r>
    <r>
      <rPr>
        <b/>
        <sz val="10"/>
        <color rgb="FF000000"/>
        <rFont val="Calibri"/>
        <family val="2"/>
      </rPr>
      <t xml:space="preserve">Opioid response kits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All emergency  preparedness or first aid kits include:  
      •  Naloxone  rescue kits. Projects may choose a single dose nasal spray, a multi-step  nasal spray, a single step injection or a multi-step injection.  
      •  Instructions  for how to prepare and administer naloxone, as well as immediate next steps  after administration.   
      •  A list of who on-site has received opioid response training.
</t>
    </r>
    <r>
      <rPr>
        <b/>
        <sz val="11"/>
        <color rgb="FF000000"/>
        <rFont val="Calibri"/>
        <family val="2"/>
      </rPr>
      <t xml:space="preserve">  b)  </t>
    </r>
    <r>
      <rPr>
        <sz val="12"/>
        <color theme="1"/>
        <rFont val="Calibri"/>
        <family val="2"/>
        <scheme val="minor"/>
      </rPr>
      <t xml:space="preserve">Protocol is  in place for follow-up after an opioid emergency event, including plan for:  
      •  Debriefing  for those affected.  
      •  Immediate  replacement of naloxone kit following use.
</t>
    </r>
    <r>
      <rPr>
        <b/>
        <sz val="11"/>
        <color rgb="FF000000"/>
        <rFont val="Calibri"/>
        <family val="2"/>
      </rPr>
      <t xml:space="preserve">  c)  </t>
    </r>
    <r>
      <rPr>
        <sz val="12"/>
        <color theme="1"/>
        <rFont val="Calibri"/>
        <family val="2"/>
        <scheme val="minor"/>
      </rPr>
      <t xml:space="preserve">A schedule is  in place for checking expiration dates of the kit.
</t>
    </r>
    <r>
      <rPr>
        <b/>
        <i/>
        <sz val="10"/>
        <color rgb="FF000000"/>
        <rFont val="Calibri"/>
        <family val="2"/>
      </rPr>
      <t xml:space="preserve">For All Spaces
</t>
    </r>
    <r>
      <rPr>
        <b/>
        <sz val="10"/>
        <color rgb="FF000000"/>
        <rFont val="Calibri"/>
        <family val="2"/>
      </rPr>
      <t xml:space="preserve">Opioid response training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Employees receive opioid emergency training (in-person or virtually by a qualified provider) covering:  
      •  General information  about opioid use and naloxone.  
      •  Recognizing  the signs of an overdose and immediate steps to take.  
      •  How to safely administer naloxone and what steps to take following administration.
</t>
    </r>
  </si>
  <si>
    <r>
      <rPr>
        <b/>
        <i/>
        <sz val="10"/>
        <color rgb="FF000000"/>
        <rFont val="Calibri"/>
        <family val="2"/>
      </rPr>
      <t xml:space="preserve">For All Spaces
</t>
    </r>
    <r>
      <rPr>
        <sz val="12"/>
        <color theme="1"/>
        <rFont val="Calibri"/>
        <family val="2"/>
        <scheme val="minor"/>
      </rPr>
      <t xml:space="preserve">Materials and communications are provided  to allow occupants to familiarize themselves with and benefit from features  that are achieved by the project, including:
</t>
    </r>
    <r>
      <rPr>
        <b/>
        <sz val="11"/>
        <color rgb="FF000000"/>
        <rFont val="Calibri"/>
        <family val="2"/>
      </rPr>
      <t xml:space="preserve">  a)  </t>
    </r>
    <r>
      <rPr>
        <sz val="12"/>
        <color theme="1"/>
        <rFont val="Calibri"/>
        <family val="2"/>
        <scheme val="minor"/>
      </rPr>
      <t xml:space="preserve">A  guide (prominently displayed and/or made widely available to all occupants)  describing the WELL features pursued by the project.
</t>
    </r>
    <r>
      <rPr>
        <b/>
        <sz val="11"/>
        <color rgb="FF000000"/>
        <rFont val="Calibri"/>
        <family val="2"/>
      </rPr>
      <t xml:space="preserve">  b)  </t>
    </r>
    <r>
      <rPr>
        <sz val="12"/>
        <color theme="1"/>
        <rFont val="Calibri"/>
        <family val="2"/>
        <scheme val="minor"/>
      </rPr>
      <t xml:space="preserve">Information  that explains the impact of the built environment and other environmental  factors on occupant health, well-being and comfort.
</t>
    </r>
    <r>
      <rPr>
        <b/>
        <sz val="11"/>
        <color rgb="FF000000"/>
        <rFont val="Calibri"/>
        <family val="2"/>
      </rPr>
      <t xml:space="preserve">  c)  </t>
    </r>
    <r>
      <rPr>
        <sz val="12"/>
        <color theme="1"/>
        <rFont val="Calibri"/>
        <family val="2"/>
        <scheme val="minor"/>
      </rPr>
      <t xml:space="preserve">Annual  communications (e.g., emails, modules, trainings) to occupants about  available health education, resources and policies available to them through  WELL features pursued by the project.
</t>
    </r>
  </si>
  <si>
    <r>
      <rPr>
        <b/>
        <i/>
        <sz val="10"/>
        <color rgb="FF000000"/>
        <rFont val="Calibri"/>
        <family val="2"/>
      </rPr>
      <t xml:space="preserve">For All Spaces
</t>
    </r>
    <r>
      <rPr>
        <sz val="12"/>
        <color theme="1"/>
        <rFont val="Calibri"/>
        <family val="2"/>
        <scheme val="minor"/>
      </rPr>
      <t xml:space="preserve">All occupants are offered a digital and/or physical library of health and wellness educational materials that meets the following requirements:
</t>
    </r>
    <r>
      <rPr>
        <b/>
        <sz val="11"/>
        <color rgb="FF000000"/>
        <rFont val="Calibri"/>
        <family val="2"/>
      </rPr>
      <t xml:space="preserve">  a)  </t>
    </r>
    <r>
      <rPr>
        <sz val="12"/>
        <color theme="1"/>
        <rFont val="Calibri"/>
        <family val="2"/>
        <scheme val="minor"/>
      </rPr>
      <t xml:space="preserve">Covers ten unique evidence-based health topics.
</t>
    </r>
    <r>
      <rPr>
        <b/>
        <sz val="11"/>
        <color rgb="FF000000"/>
        <rFont val="Calibri"/>
        <family val="2"/>
      </rPr>
      <t xml:space="preserve">  b)  </t>
    </r>
    <r>
      <rPr>
        <sz val="12"/>
        <color theme="1"/>
        <rFont val="Calibri"/>
        <family val="2"/>
        <scheme val="minor"/>
      </rPr>
      <t xml:space="preserve">Topics  are tailored to the health concerns of building occupants (based on available  regional, local and building-level demographic and health-related data) and  should focus on primary prevention. Topics can include any aspect of  health and wellness covered in WELL in addition to any other  health topic relevant to the occupant population.
</t>
    </r>
    <r>
      <rPr>
        <b/>
        <sz val="11"/>
        <color rgb="FF000000"/>
        <rFont val="Calibri"/>
        <family val="2"/>
      </rPr>
      <t xml:space="preserve">  c)  </t>
    </r>
    <r>
      <rPr>
        <sz val="12"/>
        <color theme="1"/>
        <rFont val="Calibri"/>
        <family val="2"/>
        <scheme val="minor"/>
      </rPr>
      <t xml:space="preserve">If physical, library  is open during regular business hours.
</t>
    </r>
  </si>
  <si>
    <r>
      <rPr>
        <b/>
        <i/>
        <sz val="10"/>
        <color rgb="FF000000"/>
        <rFont val="Calibri"/>
        <family val="2"/>
      </rPr>
      <t xml:space="preserve">For All Spaces
</t>
    </r>
    <r>
      <rPr>
        <sz val="12"/>
        <color theme="1"/>
        <rFont val="Calibri"/>
        <family val="2"/>
        <scheme val="minor"/>
      </rPr>
      <t xml:space="preserve">Projects engage stakeholders upon point  of registration in project planning and conduct the  following activities:
</t>
    </r>
    <r>
      <rPr>
        <b/>
        <sz val="11"/>
        <color rgb="FF000000"/>
        <rFont val="Calibri"/>
        <family val="2"/>
      </rPr>
      <t xml:space="preserve">  a)  </t>
    </r>
    <r>
      <rPr>
        <sz val="12"/>
        <color theme="1"/>
        <rFont val="Calibri"/>
        <family val="2"/>
        <scheme val="minor"/>
      </rPr>
      <t xml:space="preserve">Identify project stakeholder groups, including (as applicable) the owner,  manager, facilities management team, architects, engineers, occupants, residents and human resources and workplace wellness staff.
</t>
    </r>
    <r>
      <rPr>
        <b/>
        <sz val="11"/>
        <color rgb="FF000000"/>
        <rFont val="Calibri"/>
        <family val="2"/>
      </rPr>
      <t xml:space="preserve">  b)  </t>
    </r>
    <r>
      <rPr>
        <sz val="12"/>
        <color theme="1"/>
        <rFont val="Calibri"/>
        <family val="2"/>
        <scheme val="minor"/>
      </rPr>
      <t xml:space="preserve">Perform  a values assessment and alignment exercise with the team to inform any  project goals or strategies to meet stakeholder expectations.
</t>
    </r>
    <r>
      <rPr>
        <b/>
        <sz val="11"/>
        <color rgb="FF000000"/>
        <rFont val="Calibri"/>
        <family val="2"/>
      </rPr>
      <t xml:space="preserve">  c)  </t>
    </r>
    <r>
      <rPr>
        <sz val="12"/>
        <color theme="1"/>
        <rFont val="Calibri"/>
        <family val="2"/>
        <scheme val="minor"/>
      </rPr>
      <t xml:space="preserve">Engage  new stakeholders who join the process after the initial meeting, such as contractors, sub-contractors, vendors, building management staff, current or anticipated users of the space or new hires to  the project's leadership team (as applicable).
</t>
    </r>
    <r>
      <rPr>
        <b/>
        <sz val="11"/>
        <color rgb="FF000000"/>
        <rFont val="Calibri"/>
        <family val="2"/>
      </rPr>
      <t xml:space="preserve">  d)  </t>
    </r>
    <r>
      <rPr>
        <sz val="12"/>
        <color theme="1"/>
        <rFont val="Calibri"/>
        <family val="2"/>
        <scheme val="minor"/>
      </rPr>
      <t xml:space="preserve">Set  future meetings to stay focused on the project goals, develop a plan of response to stakeholder feedback and maintain a record of  response.
</t>
    </r>
  </si>
  <si>
    <r>
      <rPr>
        <b/>
        <i/>
        <sz val="10"/>
        <color rgb="FF000000"/>
        <rFont val="Calibri"/>
        <family val="2"/>
      </rPr>
      <t xml:space="preserve">For All Spaces
</t>
    </r>
    <r>
      <rPr>
        <sz val="12"/>
        <color theme="1"/>
        <rFont val="Calibri"/>
        <family val="2"/>
        <scheme val="minor"/>
      </rPr>
      <t xml:space="preserve">Projects incorporate the following elements into one or more regularly occupied or common spaces:
</t>
    </r>
    <r>
      <rPr>
        <b/>
        <sz val="11"/>
        <color rgb="FF000000"/>
        <rFont val="Calibri"/>
        <family val="2"/>
      </rPr>
      <t xml:space="preserve">  a)  </t>
    </r>
    <r>
      <rPr>
        <sz val="12"/>
        <color theme="1"/>
        <rFont val="Calibri"/>
        <family val="2"/>
        <scheme val="minor"/>
      </rPr>
      <t xml:space="preserve">Celebration  of culture (e.g., culture of occupants, workplace, surrounding community).
</t>
    </r>
    <r>
      <rPr>
        <b/>
        <sz val="11"/>
        <color rgb="FF000000"/>
        <rFont val="Calibri"/>
        <family val="2"/>
      </rPr>
      <t xml:space="preserve">  b)  </t>
    </r>
    <r>
      <rPr>
        <sz val="12"/>
        <color theme="1"/>
        <rFont val="Calibri"/>
        <family val="2"/>
        <scheme val="minor"/>
      </rPr>
      <t xml:space="preserve">Celebration  of place (e.g., local architecture, materials, flora, artists).
</t>
    </r>
    <r>
      <rPr>
        <b/>
        <sz val="11"/>
        <color rgb="FF000000"/>
        <rFont val="Calibri"/>
        <family val="2"/>
      </rPr>
      <t xml:space="preserve">  c)  </t>
    </r>
    <r>
      <rPr>
        <sz val="12"/>
        <color theme="1"/>
        <rFont val="Calibri"/>
        <family val="2"/>
        <scheme val="minor"/>
      </rPr>
      <t xml:space="preserve">Integration  of art.
</t>
    </r>
    <r>
      <rPr>
        <b/>
        <sz val="11"/>
        <color rgb="FF000000"/>
        <rFont val="Calibri"/>
        <family val="2"/>
      </rPr>
      <t xml:space="preserve">  d)  </t>
    </r>
    <r>
      <rPr>
        <sz val="12"/>
        <color theme="1"/>
        <rFont val="Calibri"/>
        <family val="2"/>
        <scheme val="minor"/>
      </rPr>
      <t xml:space="preserve">Human  delight.
</t>
    </r>
  </si>
  <si>
    <r>
      <rPr>
        <b/>
        <i/>
        <sz val="10"/>
        <color rgb="FF000000"/>
        <rFont val="Calibri"/>
        <family val="2"/>
      </rPr>
      <t xml:space="preserve">For All Spaces
</t>
    </r>
    <r>
      <rPr>
        <sz val="12"/>
        <color theme="1"/>
        <rFont val="Calibri"/>
        <family val="2"/>
        <scheme val="minor"/>
      </rPr>
      <t xml:space="preserve">A written  document detailing the project's health-oriented mission is produced in consultation  with all stakeholders, meeting the following requirements:
</t>
    </r>
    <r>
      <rPr>
        <b/>
        <sz val="11"/>
        <color rgb="FF000000"/>
        <rFont val="Calibri"/>
        <family val="2"/>
      </rPr>
      <t xml:space="preserve">  a)  </t>
    </r>
    <r>
      <rPr>
        <sz val="12"/>
        <color theme="1"/>
        <rFont val="Calibri"/>
        <family val="2"/>
        <scheme val="minor"/>
      </rPr>
      <t xml:space="preserve">Accounts for building site selection and/or conditions, including site factors that impact occupant health and wellness.
</t>
    </r>
    <r>
      <rPr>
        <b/>
        <sz val="11"/>
        <color rgb="FF000000"/>
        <rFont val="Calibri"/>
        <family val="2"/>
      </rPr>
      <t xml:space="preserve">  b)  </t>
    </r>
    <r>
      <rPr>
        <sz val="12"/>
        <color theme="1"/>
        <rFont val="Calibri"/>
        <family val="2"/>
        <scheme val="minor"/>
      </rPr>
      <t xml:space="preserve">Incorporates the ten WELL concepts: Air, Water, Nourishment, Light, Movement, Thermal Comfort, Sound, Materials, Mind and Community.
</t>
    </r>
    <r>
      <rPr>
        <b/>
        <sz val="11"/>
        <color rgb="FF000000"/>
        <rFont val="Calibri"/>
        <family val="2"/>
      </rPr>
      <t xml:space="preserve">  c)  </t>
    </r>
    <r>
      <rPr>
        <sz val="12"/>
        <color theme="1"/>
        <rFont val="Calibri"/>
        <family val="2"/>
        <scheme val="minor"/>
      </rPr>
      <t xml:space="preserve">Integrates operations and maintenance plans for facility managers and personnel managing policy requirements related to health and well-being.
</t>
    </r>
    <r>
      <rPr>
        <b/>
        <sz val="11"/>
        <color rgb="FF000000"/>
        <rFont val="Calibri"/>
        <family val="2"/>
      </rPr>
      <t xml:space="preserve">  d)  </t>
    </r>
    <r>
      <rPr>
        <sz val="12"/>
        <color theme="1"/>
        <rFont val="Calibri"/>
        <family val="2"/>
        <scheme val="minor"/>
      </rPr>
      <t xml:space="preserve">Document is included in the WELL Feature Guide established in Part 1: Provide WELL Feature Guide in Feature C01: Health and Well-Being Awareness.
</t>
    </r>
    <r>
      <rPr>
        <b/>
        <sz val="11"/>
        <color rgb="FF000000"/>
        <rFont val="Calibri"/>
        <family val="2"/>
      </rPr>
      <t xml:space="preserve">  e)  </t>
    </r>
    <r>
      <rPr>
        <sz val="12"/>
        <color theme="1"/>
        <rFont val="Calibri"/>
        <family val="2"/>
        <scheme val="minor"/>
      </rPr>
      <t xml:space="preserve">Outlines objectives for health promotion.
</t>
    </r>
    <r>
      <rPr>
        <b/>
        <sz val="11"/>
        <color rgb="FF000000"/>
        <rFont val="Calibri"/>
        <family val="2"/>
      </rPr>
      <t xml:space="preserve">  f)  </t>
    </r>
    <r>
      <rPr>
        <sz val="12"/>
        <color theme="1"/>
        <rFont val="Calibri"/>
        <family val="2"/>
        <scheme val="minor"/>
      </rPr>
      <t xml:space="preserve">Connects supporting and improving occupant health to the organizational objectives or mission statement.
</t>
    </r>
  </si>
  <si>
    <r>
      <rPr>
        <b/>
        <i/>
        <sz val="10"/>
        <color rgb="FF000000"/>
        <rFont val="Calibri"/>
        <family val="2"/>
      </rPr>
      <t xml:space="preserve">For All Spaces
</t>
    </r>
    <r>
      <rPr>
        <sz val="12"/>
        <color theme="1"/>
        <rFont val="Calibri"/>
        <family val="2"/>
        <scheme val="minor"/>
      </rPr>
      <t xml:space="preserve">All stakeholders, including at minimum (as applicable) the owner, manager, facilities management team, architects, engineers, occupants, residents and human resources and workplace wellness staff:
</t>
    </r>
    <r>
      <rPr>
        <b/>
        <sz val="11"/>
        <color rgb="FF000000"/>
        <rFont val="Calibri"/>
        <family val="2"/>
      </rPr>
      <t xml:space="preserve">  a)  </t>
    </r>
    <r>
      <rPr>
        <sz val="12"/>
        <color theme="1"/>
        <rFont val="Calibri"/>
        <family val="2"/>
        <scheme val="minor"/>
      </rPr>
      <t xml:space="preserve">Tour  the building as a group and make tours available to all interested occupants.
</t>
    </r>
    <r>
      <rPr>
        <b/>
        <sz val="11"/>
        <color rgb="FF000000"/>
        <rFont val="Calibri"/>
        <family val="2"/>
      </rPr>
      <t xml:space="preserve">  b)  </t>
    </r>
    <r>
      <rPr>
        <sz val="12"/>
        <color theme="1"/>
        <rFont val="Calibri"/>
        <family val="2"/>
        <scheme val="minor"/>
      </rPr>
      <t xml:space="preserve">Discuss  how building operations, maintenance, programs and policy will support  adherence to WELL.
</t>
    </r>
    <r>
      <rPr>
        <b/>
        <sz val="11"/>
        <color rgb="FF000000"/>
        <rFont val="Calibri"/>
        <family val="2"/>
      </rPr>
      <t xml:space="preserve">  c)  </t>
    </r>
    <r>
      <rPr>
        <sz val="12"/>
        <color theme="1"/>
        <rFont val="Calibri"/>
        <family val="2"/>
        <scheme val="minor"/>
      </rPr>
      <t xml:space="preserve">Communicate  with stakeholders (including building occupants) the planned or existing operations,  maintenance and policies that support  adherence to WELL.
</t>
    </r>
  </si>
  <si>
    <r>
      <rPr>
        <b/>
        <i/>
        <sz val="10"/>
        <color rgb="FF000000"/>
        <rFont val="Calibri"/>
        <family val="2"/>
      </rPr>
      <t xml:space="preserve">For All Spaces
</t>
    </r>
    <r>
      <rPr>
        <b/>
        <sz val="10"/>
        <color rgb="FF000000"/>
        <rFont val="Calibri"/>
        <family val="2"/>
      </rPr>
      <t xml:space="preserve">Third-party survey
</t>
    </r>
    <r>
      <rPr>
        <sz val="12"/>
        <color theme="1"/>
        <rFont val="Calibri"/>
        <family val="2"/>
        <scheme val="minor"/>
      </rPr>
      <t xml:space="preserve">The following requirement is met for projects with ten or more eligible employees:
</t>
    </r>
    <r>
      <rPr>
        <b/>
        <sz val="11"/>
        <color rgb="FF000000"/>
        <rFont val="Calibri"/>
        <family val="2"/>
      </rPr>
      <t xml:space="preserve">  a)  </t>
    </r>
    <r>
      <rPr>
        <sz val="12"/>
        <color theme="1"/>
        <rFont val="Calibri"/>
        <family val="2"/>
        <scheme val="minor"/>
      </rPr>
      <t xml:space="preserve">A survey is selected from a survey provider approved by IWBI and listed on IWBI's website (https://v2.wellcertified.com/resources/preapproved-programs).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Custom survey
</t>
    </r>
    <r>
      <rPr>
        <sz val="12"/>
        <color theme="1"/>
        <rFont val="Calibri"/>
        <family val="2"/>
        <scheme val="minor"/>
      </rPr>
      <t xml:space="preserve">For projects with ten or more eligible employees, a survey is selected that covers at least the following topics:
</t>
    </r>
    <r>
      <rPr>
        <b/>
        <sz val="11"/>
        <color rgb="FF000000"/>
        <rFont val="Calibri"/>
        <family val="2"/>
      </rPr>
      <t xml:space="preserve">  a)  </t>
    </r>
    <r>
      <rPr>
        <sz val="12"/>
        <color theme="1"/>
        <rFont val="Calibri"/>
        <family val="2"/>
        <scheme val="minor"/>
      </rPr>
      <t xml:space="preserve">Indoor  environmental quality of air, water, light, sound and thermal comfort (thermal comfort questions cover conditions from at least twice a  year, once during the cooling season and once during the heating season).
</t>
    </r>
    <r>
      <rPr>
        <b/>
        <sz val="11"/>
        <color rgb="FF000000"/>
        <rFont val="Calibri"/>
        <family val="2"/>
      </rPr>
      <t xml:space="preserve">  b)  </t>
    </r>
    <r>
      <rPr>
        <sz val="12"/>
        <color theme="1"/>
        <rFont val="Calibri"/>
        <family val="2"/>
        <scheme val="minor"/>
      </rPr>
      <t xml:space="preserve">Ergonomics, layout and aesthetics.
</t>
    </r>
    <r>
      <rPr>
        <b/>
        <sz val="11"/>
        <color rgb="FF000000"/>
        <rFont val="Calibri"/>
        <family val="2"/>
      </rPr>
      <t xml:space="preserve">  c)  </t>
    </r>
    <r>
      <rPr>
        <sz val="12"/>
        <color theme="1"/>
        <rFont val="Calibri"/>
        <family val="2"/>
        <scheme val="minor"/>
      </rPr>
      <t xml:space="preserve">Maintenance  and cleanliness.
</t>
    </r>
    <r>
      <rPr>
        <b/>
        <sz val="11"/>
        <color rgb="FF000000"/>
        <rFont val="Calibri"/>
        <family val="2"/>
      </rPr>
      <t xml:space="preserve">  d)  </t>
    </r>
    <r>
      <rPr>
        <sz val="12"/>
        <color theme="1"/>
        <rFont val="Calibri"/>
        <family val="2"/>
        <scheme val="minor"/>
      </rPr>
      <t xml:space="preserve">Amenities:  access to nature, views and nourishment options.
</t>
    </r>
    <r>
      <rPr>
        <b/>
        <sz val="11"/>
        <color rgb="FF000000"/>
        <rFont val="Calibri"/>
        <family val="2"/>
      </rPr>
      <t xml:space="preserve">  e)  </t>
    </r>
    <r>
      <rPr>
        <sz val="12"/>
        <color theme="1"/>
        <rFont val="Calibri"/>
        <family val="2"/>
        <scheme val="minor"/>
      </rPr>
      <t xml:space="preserve">Workplace  wellness initiatives or offerings.
</t>
    </r>
    <r>
      <rPr>
        <b/>
        <sz val="11"/>
        <color rgb="FF000000"/>
        <rFont val="Calibri"/>
        <family val="2"/>
      </rPr>
      <t xml:space="preserve">  f)  </t>
    </r>
    <r>
      <rPr>
        <sz val="12"/>
        <color theme="1"/>
        <rFont val="Calibri"/>
        <family val="2"/>
        <scheme val="minor"/>
      </rPr>
      <t xml:space="preserve">Healthy behavior and amenities to support changes in behavior, physical activity and healthy  eating.
</t>
    </r>
    <r>
      <rPr>
        <b/>
        <sz val="11"/>
        <color rgb="FF000000"/>
        <rFont val="Calibri"/>
        <family val="2"/>
      </rPr>
      <t xml:space="preserve">  g)  </t>
    </r>
    <r>
      <rPr>
        <sz val="12"/>
        <color theme="1"/>
        <rFont val="Calibri"/>
        <family val="2"/>
        <scheme val="minor"/>
      </rPr>
      <t xml:space="preserve">Productivity  and engagement through measures of hours worked, motivation or absenteeism.
</t>
    </r>
    <r>
      <rPr>
        <b/>
        <sz val="11"/>
        <color rgb="FF000000"/>
        <rFont val="Calibri"/>
        <family val="2"/>
      </rPr>
      <t xml:space="preserve">  h)  </t>
    </r>
    <r>
      <rPr>
        <sz val="12"/>
        <color theme="1"/>
        <rFont val="Calibri"/>
        <family val="2"/>
        <scheme val="minor"/>
      </rPr>
      <t xml:space="preserve">Self-rated  health and well-being.
</t>
    </r>
    <r>
      <rPr>
        <b/>
        <sz val="11"/>
        <color rgb="FF000000"/>
        <rFont val="Calibri"/>
        <family val="2"/>
      </rPr>
      <t xml:space="preserve">  i)  </t>
    </r>
    <r>
      <rPr>
        <sz val="12"/>
        <color theme="1"/>
        <rFont val="Calibri"/>
        <family val="2"/>
        <scheme val="minor"/>
      </rPr>
      <t xml:space="preserve">Standard  sociodemographic information (age and gender at minimum).
</t>
    </r>
    <r>
      <rPr>
        <b/>
        <sz val="11"/>
        <color rgb="FF000000"/>
        <rFont val="Calibri"/>
        <family val="2"/>
      </rPr>
      <t xml:space="preserve">  j)  </t>
    </r>
    <r>
      <rPr>
        <sz val="12"/>
        <color theme="1"/>
        <rFont val="Calibri"/>
        <family val="2"/>
        <scheme val="minor"/>
      </rPr>
      <t xml:space="preserve">General building and occupancy information including job type or time spent in the building.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</si>
  <si>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Surveys are administered annually at minimum.
</t>
    </r>
    <r>
      <rPr>
        <b/>
        <sz val="11"/>
        <color rgb="FF000000"/>
        <rFont val="Calibri"/>
        <family val="2"/>
      </rPr>
      <t xml:space="preserve">  b)  </t>
    </r>
    <r>
      <rPr>
        <sz val="12"/>
        <color theme="1"/>
        <rFont val="Calibri"/>
        <family val="2"/>
        <scheme val="minor"/>
      </rPr>
      <t xml:space="preserve">All eligible employees are invited to participate in the survey. Regular reminders are sent to eligible employees to complete the survey.
</t>
    </r>
    <r>
      <rPr>
        <b/>
        <sz val="11"/>
        <color rgb="FF000000"/>
        <rFont val="Calibri"/>
        <family val="2"/>
      </rPr>
      <t xml:space="preserve">  c)  </t>
    </r>
    <r>
      <rPr>
        <sz val="12"/>
        <color theme="1"/>
        <rFont val="Calibri"/>
        <family val="2"/>
        <scheme val="minor"/>
      </rPr>
      <t xml:space="preserve">Survey protects all participant-identifying data through appropriate protective measures such as anonymous reporting; any communication of results should be on an aggregated basis such that no participant can be identified.
</t>
    </r>
    <r>
      <rPr>
        <b/>
        <sz val="11"/>
        <color rgb="FF000000"/>
        <rFont val="Calibri"/>
        <family val="2"/>
      </rPr>
      <t xml:space="preserve">  d)  </t>
    </r>
    <r>
      <rPr>
        <sz val="12"/>
        <color theme="1"/>
        <rFont val="Calibri"/>
        <family val="2"/>
        <scheme val="minor"/>
      </rPr>
      <t xml:space="preserve">Analysis of responses is  conducted by qualified personnel or a qualified third party.
</t>
    </r>
    <r>
      <rPr>
        <b/>
        <sz val="11"/>
        <color rgb="FF000000"/>
        <rFont val="Calibri"/>
        <family val="2"/>
      </rPr>
      <t xml:space="preserve">  e)  </t>
    </r>
    <r>
      <rPr>
        <sz val="12"/>
        <color theme="1"/>
        <rFont val="Calibri"/>
        <family val="2"/>
        <scheme val="minor"/>
      </rPr>
      <t xml:space="preserve">Aggregate results from  the survey are reported annually and submitted through WELL Online.
</t>
    </r>
  </si>
  <si>
    <r>
      <rPr>
        <b/>
        <i/>
        <sz val="10"/>
        <color rgb="FF000000"/>
        <rFont val="Calibri"/>
        <family val="2"/>
      </rPr>
      <t xml:space="preserve">For All Spaces
</t>
    </r>
    <r>
      <rPr>
        <b/>
        <sz val="10"/>
        <color rgb="FF000000"/>
        <rFont val="Calibri"/>
        <family val="2"/>
      </rPr>
      <t xml:space="preserve">Survey content
</t>
    </r>
    <r>
      <rPr>
        <sz val="12"/>
        <color theme="1"/>
        <rFont val="Calibri"/>
        <family val="2"/>
        <scheme val="minor"/>
      </rPr>
      <t xml:space="preserve">For projects with ten or  more eligible employees, the following requirements are met:
</t>
    </r>
    <r>
      <rPr>
        <b/>
        <sz val="11"/>
        <color rgb="FF000000"/>
        <rFont val="Calibri"/>
        <family val="2"/>
      </rPr>
      <t xml:space="preserve">  a)  </t>
    </r>
    <r>
      <rPr>
        <sz val="12"/>
        <color theme="1"/>
        <rFont val="Calibri"/>
        <family val="2"/>
        <scheme val="minor"/>
      </rPr>
      <t xml:space="preserve">Meet C03 Part 1 using a third-party survey.
</t>
    </r>
    <r>
      <rPr>
        <b/>
        <sz val="11"/>
        <color rgb="FF000000"/>
        <rFont val="Calibri"/>
        <family val="2"/>
      </rPr>
      <t xml:space="preserve">  b)  </t>
    </r>
    <r>
      <rPr>
        <sz val="12"/>
        <color theme="1"/>
        <rFont val="Calibri"/>
        <family val="2"/>
        <scheme val="minor"/>
      </rPr>
      <t xml:space="preserve">Work with a pre-approved survey provider or another qualified third party to address at least one of the following topics through at least 3 additional questions.                                                                     
     	    Category           	    Topic             
        Healthy Behaviors           	    Mode of transportation to and from    work and distance or time traveled.              
     	    Hydration.             
     	    Sleep satisfaction, quality and/or    quantity.             
     	    Physical activity.             
     	    Alcohol consumption.             
     	    Healthy eating.             
     	    Ability to take restorative    breaks.             
     	    Smoking habits.             
        Enhanced Health and Well-being           	    Sick building syndrome.             
     	    Mental health.             
     	    Social, cultural or economic    well-being.             
     	    Musculoskeletal issues (e.g. back,    neck pain).             
        Performance and resilience           	    Assessment of individual work    style, patterns, processes, space utilization, and ability to focus or    collaborate.             
     	    Workplace performance.             
     	    Engagement.             
     	    Workload, stress, burnout and/or    employee resilience.             
     	    Creative thinking.             
        Policies and Culture                  	    Safety and security, including for    diverse population groups (e.g., cultural, ethnic, gender, ability, age.).             
     	    Workplace wellness programs and    perceived effectiveness.             
     	    Leadership investment in employee    health and perceived effectiveness.             
     	    Social equity programs and    perceived effectiveness.             
     	    Emergency preparedness (e.g.,    pandemic, fire, natural disaster).             
        Other           	    Comparison to previous space.             
     	    Values related to, level of access    to, and experience of nature.             
     	    Feedback on specific design    interventions.             
     	    Additional sociodemographic    information (e.g. education, ethnicity, income).             
     	    Healthy behaviors, ergonomics,    mental health and productivity for remote workers.
</t>
    </r>
    <r>
      <rPr>
        <b/>
        <i/>
        <sz val="10"/>
        <color rgb="FF000000"/>
        <rFont val="Calibri"/>
        <family val="2"/>
      </rPr>
      <t xml:space="preserve">For All Spaces
</t>
    </r>
    <r>
      <rPr>
        <b/>
        <sz val="10"/>
        <color rgb="FF000000"/>
        <rFont val="Calibri"/>
        <family val="2"/>
      </rPr>
      <t xml:space="preserve">Survey administration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In addition to survey reporting requirements for Part 1: Select  Enhanced Survey, aggregate results from the survey are reported annually  through WELL Online and made available to employees upon request.
</t>
    </r>
    <r>
      <rPr>
        <b/>
        <sz val="11"/>
        <color rgb="FF000000"/>
        <rFont val="Calibri"/>
        <family val="2"/>
      </rPr>
      <t xml:space="preserve">  b)  </t>
    </r>
    <r>
      <rPr>
        <sz val="12"/>
        <color theme="1"/>
        <rFont val="Calibri"/>
        <family val="2"/>
        <scheme val="minor"/>
      </rPr>
      <t xml:space="preserve">If a project chooses additional survey topics that are one and  the same as the topics covered by the selected pre-approved survey, those  topics are expanded upon to ensure the overall survey is enhanced beyond the  requirements of Part 1: Select Project Survey in Feature C03: Occupant  Survey.
</t>
    </r>
  </si>
  <si>
    <r>
      <rPr>
        <b/>
        <i/>
        <sz val="10"/>
        <color rgb="FF000000"/>
        <rFont val="Calibri"/>
        <family val="2"/>
      </rPr>
      <t xml:space="preserve">For All Spaces
</t>
    </r>
    <r>
      <rPr>
        <sz val="12"/>
        <color theme="1"/>
        <rFont val="Calibri"/>
        <family val="2"/>
        <scheme val="minor"/>
      </rPr>
      <t xml:space="preserve">For all spaces with ten or more eligible employees, projects administer a pre-occupancy survey that meets the following requirements:
</t>
    </r>
    <r>
      <rPr>
        <b/>
        <sz val="11"/>
        <color rgb="FF000000"/>
        <rFont val="Calibri"/>
        <family val="2"/>
      </rPr>
      <t xml:space="preserve">  a)  </t>
    </r>
    <r>
      <rPr>
        <sz val="12"/>
        <color theme="1"/>
        <rFont val="Calibri"/>
        <family val="2"/>
        <scheme val="minor"/>
      </rPr>
      <t xml:space="preserve">The survey is the same pre-approved       survey used by the project for compliance with Part 1: Select Project       Survey in Feature C03: Occupancy Survey or with Part 1: Select Enhanced       Survey in Feature C04: Enhanced Occupant Survey.
</t>
    </r>
    <r>
      <rPr>
        <b/>
        <sz val="11"/>
        <color rgb="FF000000"/>
        <rFont val="Calibri"/>
        <family val="2"/>
      </rPr>
      <t xml:space="preserve">  b)  </t>
    </r>
    <r>
      <rPr>
        <sz val="12"/>
        <color theme="1"/>
        <rFont val="Calibri"/>
        <family val="2"/>
        <scheme val="minor"/>
      </rPr>
      <t xml:space="preserve">All eligible employees are invited to participate in the survey.
</t>
    </r>
    <r>
      <rPr>
        <b/>
        <sz val="11"/>
        <color rgb="FF000000"/>
        <rFont val="Calibri"/>
        <family val="2"/>
      </rPr>
      <t xml:space="preserve">  c)  </t>
    </r>
    <r>
      <rPr>
        <sz val="12"/>
        <color theme="1"/>
        <rFont val="Calibri"/>
        <family val="2"/>
        <scheme val="minor"/>
      </rPr>
      <t xml:space="preserve">Survey protects all participant-identifying       data through appropriate measures such as anonymous reporting; any       communication of results should be on an aggregated basis such that no       participant can be identified.
</t>
    </r>
    <r>
      <rPr>
        <b/>
        <sz val="11"/>
        <color rgb="FF000000"/>
        <rFont val="Calibri"/>
        <family val="2"/>
      </rPr>
      <t xml:space="preserve">  d)  </t>
    </r>
    <r>
      <rPr>
        <sz val="12"/>
        <color theme="1"/>
        <rFont val="Calibri"/>
        <family val="2"/>
        <scheme val="minor"/>
      </rPr>
      <t xml:space="preserve">Regular reminders are  dispatched to all eligible employees to complete the survey.
</t>
    </r>
    <r>
      <rPr>
        <b/>
        <sz val="11"/>
        <color rgb="FF000000"/>
        <rFont val="Calibri"/>
        <family val="2"/>
      </rPr>
      <t xml:space="preserve">  e)  </t>
    </r>
    <r>
      <rPr>
        <sz val="12"/>
        <color theme="1"/>
        <rFont val="Calibri"/>
        <family val="2"/>
        <scheme val="minor"/>
      </rPr>
      <t xml:space="preserve">Analysis of responses is conducted       by a qualified third party.
</t>
    </r>
    <r>
      <rPr>
        <b/>
        <sz val="11"/>
        <color rgb="FF000000"/>
        <rFont val="Calibri"/>
        <family val="2"/>
      </rPr>
      <t xml:space="preserve">  f)  </t>
    </r>
    <r>
      <rPr>
        <sz val="12"/>
        <color theme="1"/>
        <rFont val="Calibri"/>
        <family val="2"/>
        <scheme val="minor"/>
      </rPr>
      <t xml:space="preserve">Aggregate results from the survey are reported through WELL Online and made available to employees upon request at a minimum.
</t>
    </r>
    <r>
      <rPr>
        <b/>
        <sz val="11"/>
        <color rgb="FF000000"/>
        <rFont val="Calibri"/>
        <family val="2"/>
      </rPr>
      <t xml:space="preserve">  g)  </t>
    </r>
    <r>
      <rPr>
        <sz val="12"/>
        <color theme="1"/>
        <rFont val="Calibri"/>
        <family val="2"/>
        <scheme val="minor"/>
      </rPr>
      <t xml:space="preserve">Results are compared  against results of the post-occupancy survey, and the results of comparison are included in an annual report submitted through WELL Online and made available to employees upon request at a minimum.
</t>
    </r>
  </si>
  <si>
    <r>
      <rPr>
        <b/>
        <i/>
        <sz val="10"/>
        <color rgb="FF000000"/>
        <rFont val="Calibri"/>
        <family val="2"/>
      </rPr>
      <t xml:space="preserve">For All Spaces
</t>
    </r>
    <r>
      <rPr>
        <sz val="12"/>
        <color theme="1"/>
        <rFont val="Calibri"/>
        <family val="2"/>
        <scheme val="minor"/>
      </rPr>
      <t xml:space="preserve">For all spaces with ten or more eligible employees, projects create a plan that addresses the  following:
</t>
    </r>
    <r>
      <rPr>
        <b/>
        <sz val="11"/>
        <color rgb="FF000000"/>
        <rFont val="Calibri"/>
        <family val="2"/>
      </rPr>
      <t xml:space="preserve">  a)  </t>
    </r>
    <r>
      <rPr>
        <sz val="12"/>
        <color theme="1"/>
        <rFont val="Calibri"/>
        <family val="2"/>
        <scheme val="minor"/>
      </rPr>
      <t xml:space="preserve">Target satisfaction thresholds for survey responses.
</t>
    </r>
    <r>
      <rPr>
        <b/>
        <sz val="11"/>
        <color rgb="FF000000"/>
        <rFont val="Calibri"/>
        <family val="2"/>
      </rPr>
      <t xml:space="preserve">  b)  </t>
    </r>
    <r>
      <rPr>
        <sz val="12"/>
        <color theme="1"/>
        <rFont val="Calibri"/>
        <family val="2"/>
        <scheme val="minor"/>
      </rPr>
      <t xml:space="preserve">Strategies for improving  unmet satisfaction thresholds.
</t>
    </r>
    <r>
      <rPr>
        <sz val="11"/>
        <color rgb="FF000000"/>
        <rFont val="Calibri"/>
        <family val="2"/>
      </rPr>
      <t>----------</t>
    </r>
    <r>
      <rPr>
        <b/>
        <sz val="10"/>
        <color rgb="FF000000"/>
        <rFont val="Calibri"/>
        <family val="2"/>
      </rPr>
      <t>OR</t>
    </r>
    <r>
      <rPr>
        <sz val="11"/>
        <color rgb="FF000000"/>
        <rFont val="Calibri"/>
        <family val="2"/>
      </rPr>
      <t xml:space="preserve">----------
</t>
    </r>
    <r>
      <rPr>
        <sz val="12"/>
        <color theme="1"/>
        <rFont val="Calibri"/>
        <family val="2"/>
        <scheme val="minor"/>
      </rPr>
      <t xml:space="preserve">For spaces with ten or more eligible employees, projects work with a qualified third party survey provider to pursue additional analysis of survey results from Part 1: Select Project Survey in Feature C03: Occupant Survey:
</t>
    </r>
    <r>
      <rPr>
        <b/>
        <sz val="11"/>
        <color rgb="FF000000"/>
        <rFont val="Calibri"/>
        <family val="2"/>
      </rPr>
      <t xml:space="preserve">  a)  </t>
    </r>
    <r>
      <rPr>
        <sz val="12"/>
        <color theme="1"/>
        <rFont val="Calibri"/>
        <family val="2"/>
        <scheme val="minor"/>
      </rPr>
      <t xml:space="preserve">Targeted  thematic secondary analysis (e.g., crosstabs, emergent themes, etc.).
</t>
    </r>
  </si>
  <si>
    <r>
      <rPr>
        <b/>
        <i/>
        <sz val="10"/>
        <color rgb="FF000000"/>
        <rFont val="Calibri"/>
        <family val="2"/>
      </rPr>
      <t xml:space="preserve">For All Spaces
</t>
    </r>
    <r>
      <rPr>
        <sz val="12"/>
        <color theme="1"/>
        <rFont val="Calibri"/>
        <family val="2"/>
        <scheme val="minor"/>
      </rPr>
      <t xml:space="preserve">Annually conduct stakeholder interviews, focus groups and/or observation to discuss building features and wellness initiatives and their impacts on occupant health and well-being, in keeping with the following requirements:
</t>
    </r>
    <r>
      <rPr>
        <b/>
        <sz val="11"/>
        <color rgb="FF000000"/>
        <rFont val="Calibri"/>
        <family val="2"/>
      </rPr>
      <t xml:space="preserve">  a)  </t>
    </r>
    <r>
      <rPr>
        <sz val="12"/>
        <color theme="1"/>
        <rFont val="Calibri"/>
        <family val="2"/>
        <scheme val="minor"/>
      </rPr>
      <t xml:space="preserve">Interviews, focus groups and/or observation are conducted by qualified personnel or a qualified third party.
</t>
    </r>
    <r>
      <rPr>
        <b/>
        <sz val="11"/>
        <color rgb="FF000000"/>
        <rFont val="Calibri"/>
        <family val="2"/>
      </rPr>
      <t xml:space="preserve">  b)  </t>
    </r>
    <r>
      <rPr>
        <sz val="12"/>
        <color theme="1"/>
        <rFont val="Calibri"/>
        <family val="2"/>
        <scheme val="minor"/>
      </rPr>
      <t xml:space="preserve">Interviews, focus groups and/or observation protect participant identities around sensitive information.
</t>
    </r>
    <r>
      <rPr>
        <b/>
        <sz val="11"/>
        <color rgb="FF000000"/>
        <rFont val="Calibri"/>
        <family val="2"/>
      </rPr>
      <t xml:space="preserve">  c)  </t>
    </r>
    <r>
      <rPr>
        <sz val="12"/>
        <color theme="1"/>
        <rFont val="Calibri"/>
        <family val="2"/>
        <scheme val="minor"/>
      </rPr>
      <t xml:space="preserve">Results from the interviews, focus groups and/or observation are  compared to the data from the survey used from C03: Occupant Survey or C04:  Enhanced Occupant Survey.
</t>
    </r>
    <r>
      <rPr>
        <b/>
        <sz val="11"/>
        <color rgb="FF000000"/>
        <rFont val="Calibri"/>
        <family val="2"/>
      </rPr>
      <t xml:space="preserve">  d)  </t>
    </r>
    <r>
      <rPr>
        <sz val="12"/>
        <color theme="1"/>
        <rFont val="Calibri"/>
        <family val="2"/>
        <scheme val="minor"/>
      </rPr>
      <t xml:space="preserve">Analysis is conducted by qualified personnel or a qualified  third party with aggregate results submitted annually through WELL Online and  made available to participants upon request.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</si>
  <si>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Health benefits are available to all eligible employees and their dependents, at no cost or subsidized by at least 50%, that  include coverage for the following:  
      •  Medical, dental, vision care, mental health, substance use and sexual and  reproductive health services (including obstetrics and gynecology (OB-GYN) services and sexually transmitted infection (STI) testing and treatment).  
      •  Preventive screening and biometric assessments.  
      •  Access to  medication/prescription.  
      •  Disease  management for existing conditions (e.g., diabetes).  
      •  Essential immunizations based on  region.  
      •  Tobacco  cessation programs.
</t>
    </r>
    <r>
      <rPr>
        <b/>
        <sz val="11"/>
        <color rgb="FF000000"/>
        <rFont val="Calibri"/>
        <family val="2"/>
      </rPr>
      <t xml:space="preserve">  b)  </t>
    </r>
    <r>
      <rPr>
        <sz val="12"/>
        <color theme="1"/>
        <rFont val="Calibri"/>
        <family val="2"/>
        <scheme val="minor"/>
      </rPr>
      <t xml:space="preserve">Benefits consultation is available for all employees with a benefits counselor, human resources representative or other  benefits support staff.
</t>
    </r>
  </si>
  <si>
    <r>
      <rPr>
        <b/>
        <i/>
        <sz val="10"/>
        <color rgb="FF000000"/>
        <rFont val="Calibri"/>
        <family val="2"/>
      </rPr>
      <t xml:space="preserve">For All Spaces
</t>
    </r>
    <r>
      <rPr>
        <sz val="12"/>
        <color theme="1"/>
        <rFont val="Calibri"/>
        <family val="2"/>
        <scheme val="minor"/>
      </rPr>
      <t xml:space="preserve">Health services that meet the following requirements are provided for all eligible employees at no cost or subsidized by at least 50%, on-site, within 800 m [0.5 mi] of the project boundary or through a telemedicine provider or digital health platform:
</t>
    </r>
    <r>
      <rPr>
        <b/>
        <sz val="11"/>
        <color rgb="FF000000"/>
        <rFont val="Calibri"/>
        <family val="2"/>
      </rPr>
      <t xml:space="preserve">  a)  </t>
    </r>
    <r>
      <rPr>
        <sz val="12"/>
        <color theme="1"/>
        <rFont val="Calibri"/>
        <family val="2"/>
        <scheme val="minor"/>
      </rPr>
      <t xml:space="preserve">A  scheduling system allows for drop-ins and/or appointment booking.  If services are only available during regular business hours, then eligible  employees are allowed to use services during the workday.
</t>
    </r>
    <r>
      <rPr>
        <b/>
        <sz val="11"/>
        <color rgb="FF000000"/>
        <rFont val="Calibri"/>
        <family val="2"/>
      </rPr>
      <t xml:space="preserve">  b)  </t>
    </r>
    <r>
      <rPr>
        <sz val="12"/>
        <color theme="1"/>
        <rFont val="Calibri"/>
        <family val="2"/>
        <scheme val="minor"/>
      </rPr>
      <t xml:space="preserve">Experienced  and qualified healthcare providers (e.g., physician, nurse practitioner, physician assistant) are available to provide confidential medical treatment  for episodic, recurrent, urgent or other illnesses before, during and/or after typical business hours.
</t>
    </r>
  </si>
  <si>
    <r>
      <rPr>
        <b/>
        <i/>
        <sz val="10"/>
        <color rgb="FF000000"/>
        <rFont val="Calibri"/>
        <family val="2"/>
      </rPr>
      <t xml:space="preserve">For All Spaces
</t>
    </r>
    <r>
      <rPr>
        <b/>
        <sz val="10"/>
        <color rgb="FF000000"/>
        <rFont val="Calibri"/>
        <family val="2"/>
      </rPr>
      <t xml:space="preserve">Health promotion strategies
</t>
    </r>
    <r>
      <rPr>
        <sz val="12"/>
        <color theme="1"/>
        <rFont val="Calibri"/>
        <family val="2"/>
        <scheme val="minor"/>
      </rPr>
      <t xml:space="preserve">Occupant health is promoted through at least two of the following:
</t>
    </r>
    <r>
      <rPr>
        <b/>
        <sz val="11"/>
        <color rgb="FF000000"/>
        <rFont val="Calibri"/>
        <family val="2"/>
      </rPr>
      <t xml:space="preserve">  a)  </t>
    </r>
    <r>
      <rPr>
        <sz val="12"/>
        <color theme="1"/>
        <rFont val="Calibri"/>
        <family val="2"/>
        <scheme val="minor"/>
      </rPr>
      <t xml:space="preserve">Competition programs combined with incentives to support  engagement in health behaviors (e.g., walking, bringing healthy lunch to work).
</t>
    </r>
    <r>
      <rPr>
        <b/>
        <sz val="11"/>
        <color rgb="FF000000"/>
        <rFont val="Calibri"/>
        <family val="2"/>
      </rPr>
      <t xml:space="preserve">  b)  </t>
    </r>
    <r>
      <rPr>
        <sz val="12"/>
        <color theme="1"/>
        <rFont val="Calibri"/>
        <family val="2"/>
        <scheme val="minor"/>
      </rPr>
      <t xml:space="preserve">Posters,  signage or digital communication that reinforce the project’s culture of  health and market health promotion programs to employees.
</t>
    </r>
    <r>
      <rPr>
        <b/>
        <sz val="11"/>
        <color rgb="FF000000"/>
        <rFont val="Calibri"/>
        <family val="2"/>
      </rPr>
      <t xml:space="preserve">  c)  </t>
    </r>
    <r>
      <rPr>
        <sz val="12"/>
        <color theme="1"/>
        <rFont val="Calibri"/>
        <family val="2"/>
        <scheme val="minor"/>
      </rPr>
      <t xml:space="preserve">A program  that highlights occupants who exemplify the building’s health culture.
</t>
    </r>
    <r>
      <rPr>
        <b/>
        <sz val="11"/>
        <color rgb="FF000000"/>
        <rFont val="Calibri"/>
        <family val="2"/>
      </rPr>
      <t xml:space="preserve">  d)  </t>
    </r>
    <r>
      <rPr>
        <sz val="12"/>
        <color theme="1"/>
        <rFont val="Calibri"/>
        <family val="2"/>
        <scheme val="minor"/>
      </rPr>
      <t xml:space="preserve">Incentive programs to increase participation in health  promotion initiatives and programs (e.g., health risk assessments). Incentives  could include gift certificates, cash, paid time off, product or service  discounts, reduced health insurance premiums, employee recognition or other  prizes.
</t>
    </r>
    <r>
      <rPr>
        <b/>
        <i/>
        <sz val="10"/>
        <color rgb="FF000000"/>
        <rFont val="Calibri"/>
        <family val="2"/>
      </rPr>
      <t xml:space="preserve">For All Spaces
</t>
    </r>
    <r>
      <rPr>
        <b/>
        <sz val="10"/>
        <color rgb="FF000000"/>
        <rFont val="Calibri"/>
        <family val="2"/>
      </rPr>
      <t xml:space="preserve">Health promotion leaders
</t>
    </r>
    <r>
      <rPr>
        <sz val="12"/>
        <color theme="1"/>
        <rFont val="Calibri"/>
        <family val="2"/>
        <scheme val="minor"/>
      </rPr>
      <t xml:space="preserve">At least  two of the following requirements are met:
</t>
    </r>
    <r>
      <rPr>
        <b/>
        <sz val="11"/>
        <color rgb="FF000000"/>
        <rFont val="Calibri"/>
        <family val="2"/>
      </rPr>
      <t xml:space="preserve">  a)  </t>
    </r>
    <r>
      <rPr>
        <sz val="12"/>
        <color theme="1"/>
        <rFont val="Calibri"/>
        <family val="2"/>
        <scheme val="minor"/>
      </rPr>
      <t xml:space="preserve">Health promotion committee or group meets at least quarterly, is actively  involved in planning and implementing health promotion programs and seeks to  cultivate a culture of health in the project.
</t>
    </r>
    <r>
      <rPr>
        <b/>
        <sz val="11"/>
        <color rgb="FF000000"/>
        <rFont val="Calibri"/>
        <family val="2"/>
      </rPr>
      <t xml:space="preserve">  b)  </t>
    </r>
    <r>
      <rPr>
        <sz val="12"/>
        <color theme="1"/>
        <rFont val="Calibri"/>
        <family val="2"/>
        <scheme val="minor"/>
      </rPr>
      <t xml:space="preserve">Paid health promotion or workplace wellness  coordinator plans and implements health promotion programs. Individual may  work full- or part-time depending on project necessity.  Coordinator’s entire job does not have to involve workplace wellness but it must be included in the job description/requirements and/or job performance expectations.
</t>
    </r>
    <r>
      <rPr>
        <b/>
        <sz val="11"/>
        <color rgb="FF000000"/>
        <rFont val="Calibri"/>
        <family val="2"/>
      </rPr>
      <t xml:space="preserve">  c)  </t>
    </r>
    <r>
      <rPr>
        <sz val="12"/>
        <color theme="1"/>
        <rFont val="Calibri"/>
        <family val="2"/>
        <scheme val="minor"/>
      </rPr>
      <t xml:space="preserve">Organizational leadership is engaged in  health promotion programs or initiatives (e.g., documented participation in  fitness activities, support groups, health screenings, health risk  assessments, immunization programs).
</t>
    </r>
  </si>
  <si>
    <r>
      <rPr>
        <b/>
        <i/>
        <sz val="10"/>
        <color rgb="FF000000"/>
        <rFont val="Calibri"/>
        <family val="2"/>
      </rPr>
      <t xml:space="preserve">For All Spaces
</t>
    </r>
    <r>
      <rPr>
        <sz val="12"/>
        <color theme="1"/>
        <rFont val="Calibri"/>
        <family val="2"/>
        <scheme val="minor"/>
      </rPr>
      <t xml:space="preserve">Individualized health risk assessments (HRAs) are made available on-site to  all employees, at no cost or subsidized by at least 50%. HRAs can  come through written reports, letters or one-on-one counseling. All HRAs must  cover at least the following:
</t>
    </r>
    <r>
      <rPr>
        <b/>
        <sz val="11"/>
        <color rgb="FF000000"/>
        <rFont val="Calibri"/>
        <family val="2"/>
      </rPr>
      <t xml:space="preserve">  a)  </t>
    </r>
    <r>
      <rPr>
        <sz val="12"/>
        <color theme="1"/>
        <rFont val="Calibri"/>
        <family val="2"/>
        <scheme val="minor"/>
      </rPr>
      <t xml:space="preserve">Preventive screening and biometric assessments.
</t>
    </r>
    <r>
      <rPr>
        <b/>
        <sz val="11"/>
        <color rgb="FF000000"/>
        <rFont val="Calibri"/>
        <family val="2"/>
      </rPr>
      <t xml:space="preserve">  b)  </t>
    </r>
    <r>
      <rPr>
        <sz val="12"/>
        <color theme="1"/>
        <rFont val="Calibri"/>
        <family val="2"/>
        <scheme val="minor"/>
      </rPr>
      <t xml:space="preserve">Education to inform employees on interpretation and understanding of results (e.g., what is a healthy blood pressure) and required next steps to improve health.
</t>
    </r>
    <r>
      <rPr>
        <b/>
        <sz val="11"/>
        <color rgb="FF000000"/>
        <rFont val="Calibri"/>
        <family val="2"/>
      </rPr>
      <t xml:space="preserve">  c)  </t>
    </r>
    <r>
      <rPr>
        <sz val="12"/>
        <color theme="1"/>
        <rFont val="Calibri"/>
        <family val="2"/>
        <scheme val="minor"/>
      </rPr>
      <t xml:space="preserve">Support in accessing follow-up services, resources or programs (e.g., lifestyle management for diabetes, smoking cessation tools and support groups).
</t>
    </r>
  </si>
  <si>
    <r>
      <rPr>
        <b/>
        <i/>
        <sz val="10"/>
        <color rgb="FF000000"/>
        <rFont val="Calibri"/>
        <family val="2"/>
      </rPr>
      <t xml:space="preserve">For All Spaces
</t>
    </r>
    <r>
      <rPr>
        <sz val="12"/>
        <color theme="1"/>
        <rFont val="Calibri"/>
        <family val="2"/>
        <scheme val="minor"/>
      </rPr>
      <t xml:space="preserve">The project identifies an immunization relevant to the target population and implements an immunization program that meets the following requirements:
</t>
    </r>
    <r>
      <rPr>
        <b/>
        <sz val="11"/>
        <color rgb="FF000000"/>
        <rFont val="Calibri"/>
        <family val="2"/>
      </rPr>
      <t xml:space="preserve">  a)  </t>
    </r>
    <r>
      <rPr>
        <sz val="12"/>
        <color theme="1"/>
        <rFont val="Calibri"/>
        <family val="2"/>
        <scheme val="minor"/>
      </rPr>
      <t xml:space="preserve">A campaign that address the following:      	  
      •  Provides regular occupants information on how the project facilitates vaccine availability.[65673]  	  
      •  Encourages or incentivizes regular occupants to receive the vaccine.[65673]  	  
      •  Educates regular occupants on the health reasons to receive the vaccine.[65673]
</t>
    </r>
    <r>
      <rPr>
        <b/>
        <sz val="11"/>
        <color rgb="FF000000"/>
        <rFont val="Calibri"/>
        <family val="2"/>
      </rPr>
      <t xml:space="preserve">  b)  </t>
    </r>
    <r>
      <rPr>
        <sz val="12"/>
        <color theme="1"/>
        <rFont val="Calibri"/>
        <family val="2"/>
        <scheme val="minor"/>
      </rPr>
      <t xml:space="preserve">For employees, as applicable, at least one day of paid leave for recovery following vaccination.
</t>
    </r>
    <r>
      <rPr>
        <b/>
        <sz val="11"/>
        <color rgb="FF000000"/>
        <rFont val="Calibri"/>
        <family val="2"/>
      </rPr>
      <t xml:space="preserve">  c)  </t>
    </r>
    <r>
      <rPr>
        <sz val="12"/>
        <color theme="1"/>
        <rFont val="Calibri"/>
        <family val="2"/>
        <scheme val="minor"/>
      </rPr>
      <t xml:space="preserve">The vaccine is made available to regular occupants at no cost on at least an annual basis through:      	  
      •  An annual on-site  vaccine clinic or program.[65673]  	  
      •  An off-site vaccine clinic or program (e.g., free vaccine clinic in the community, access through health care providers) and, for employees (as applicable), paid time during the workday to receive the vaccine.[65657]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</si>
  <si>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All eligible employees and students, as applicable, fullfill one of the following immunization schedules:  
      •  The U.S. Centers  for Disease Control and Prevention Recommended Immunization Schedule per age  group as appropriate.  
      •  The World  Health Organization's Recommendations for Routine Immunization.
</t>
    </r>
    <r>
      <rPr>
        <b/>
        <sz val="11"/>
        <color rgb="FF000000"/>
        <rFont val="Calibri"/>
        <family val="2"/>
      </rPr>
      <t xml:space="preserve">  b)  </t>
    </r>
    <r>
      <rPr>
        <sz val="12"/>
        <color theme="1"/>
        <rFont val="Calibri"/>
        <family val="2"/>
        <scheme val="minor"/>
      </rPr>
      <t xml:space="preserve">Eligible employees and students or guardians, as applicable, are provided education on the specific immunization(s) of need and direction on where to go to receive the immunization(s).
</t>
    </r>
  </si>
  <si>
    <r>
      <rPr>
        <b/>
        <i/>
        <sz val="10"/>
        <color rgb="FF000000"/>
        <rFont val="Calibri"/>
        <family val="2"/>
      </rPr>
      <t xml:space="preserve">For All Spaces
</t>
    </r>
    <r>
      <rPr>
        <sz val="12"/>
        <color theme="1"/>
        <rFont val="Calibri"/>
        <family val="2"/>
        <scheme val="minor"/>
      </rPr>
      <t xml:space="preserve">Projects offer the following services to support employees returning from leave:
</t>
    </r>
    <r>
      <rPr>
        <b/>
        <sz val="11"/>
        <color rgb="FF000000"/>
        <rFont val="Calibri"/>
        <family val="2"/>
      </rPr>
      <t xml:space="preserve">  a)  </t>
    </r>
    <r>
      <rPr>
        <sz val="12"/>
        <color theme="1"/>
        <rFont val="Calibri"/>
        <family val="2"/>
        <scheme val="minor"/>
      </rPr>
      <t xml:space="preserve">Programs covering at least one of the following:               
      •  Part-time  options (e.g., ramp-back programs).  
      •  Work from  home flexibility.
</t>
    </r>
    <r>
      <rPr>
        <b/>
        <sz val="11"/>
        <color rgb="FF000000"/>
        <rFont val="Calibri"/>
        <family val="2"/>
      </rPr>
      <t xml:space="preserve">  b)  </t>
    </r>
    <r>
      <rPr>
        <sz val="12"/>
        <color theme="1"/>
        <rFont val="Calibri"/>
        <family val="2"/>
        <scheme val="minor"/>
      </rPr>
      <t xml:space="preserve">Coaching program or resources to help employees  transition when returning from leave.
</t>
    </r>
    <r>
      <rPr>
        <b/>
        <sz val="11"/>
        <color rgb="FF000000"/>
        <rFont val="Calibri"/>
        <family val="2"/>
      </rPr>
      <t xml:space="preserve">  c)  </t>
    </r>
    <r>
      <rPr>
        <sz val="12"/>
        <color theme="1"/>
        <rFont val="Calibri"/>
        <family val="2"/>
        <scheme val="minor"/>
      </rPr>
      <t xml:space="preserve">Training or resources for managers on how to work  with employees to create a plan for leave and optimally support employees  returning from leave. 
</t>
    </r>
    <r>
      <rPr>
        <b/>
        <sz val="11"/>
        <color rgb="FF000000"/>
        <rFont val="Calibri"/>
        <family val="2"/>
      </rPr>
      <t xml:space="preserve">  d)  </t>
    </r>
    <r>
      <rPr>
        <sz val="12"/>
        <color theme="1"/>
        <rFont val="Calibri"/>
        <family val="2"/>
        <scheme val="minor"/>
      </rPr>
      <t xml:space="preserve">Program or plan for supporting staffing while  employee is on leave, such as temporary staffing services or training for  current employees to cover job functions of employee on leave.      ­­­
</t>
    </r>
  </si>
  <si>
    <r>
      <rPr>
        <b/>
        <i/>
        <sz val="10"/>
        <color rgb="FF000000"/>
        <rFont val="Calibri"/>
        <family val="2"/>
      </rPr>
      <t xml:space="preserve">For All Spaces
</t>
    </r>
    <r>
      <rPr>
        <sz val="12"/>
        <color theme="1"/>
        <rFont val="Calibri"/>
        <family val="2"/>
        <scheme val="minor"/>
      </rPr>
      <t xml:space="preserve">In addition to designated wellness or lactation rooms, which must be separate from bathrooms, the following are available to eligible employees:
</t>
    </r>
    <r>
      <rPr>
        <b/>
        <sz val="11"/>
        <color rgb="FF000000"/>
        <rFont val="Calibri"/>
        <family val="2"/>
      </rPr>
      <t xml:space="preserve">  a)  </t>
    </r>
    <r>
      <rPr>
        <sz val="12"/>
        <color theme="1"/>
        <rFont val="Calibri"/>
        <family val="2"/>
        <scheme val="minor"/>
      </rPr>
      <t xml:space="preserve">Access to a refrigerator with dedicated and sufficient  space for milk storage based on assessment of employee storage need (not  required to be located in wellness or lactation room).
</t>
    </r>
    <r>
      <rPr>
        <b/>
        <sz val="11"/>
        <color rgb="FF000000"/>
        <rFont val="Calibri"/>
        <family val="2"/>
      </rPr>
      <t xml:space="preserve">  b)  </t>
    </r>
    <r>
      <rPr>
        <sz val="12"/>
        <color theme="1"/>
        <rFont val="Calibri"/>
        <family val="2"/>
        <scheme val="minor"/>
      </rPr>
      <t xml:space="preserve">Paid break  times for pumping, at least 15-20 minutes every 2-3 hours (or 2-3 pumping  sessions per eight-hour workday), with adjustments as necessary to meet the needs  of individuals.
</t>
    </r>
    <r>
      <rPr>
        <b/>
        <sz val="11"/>
        <color rgb="FF000000"/>
        <rFont val="Calibri"/>
        <family val="2"/>
      </rPr>
      <t xml:space="preserve">  c)  </t>
    </r>
    <r>
      <rPr>
        <sz val="12"/>
        <color theme="1"/>
        <rFont val="Calibri"/>
        <family val="2"/>
        <scheme val="minor"/>
      </rPr>
      <t xml:space="preserve">One-time  coverage or subsidy of at least 50% for purchase of portable breast pump and/or availability of  hospital-grade electric pump for multiple users.
</t>
    </r>
    <r>
      <rPr>
        <b/>
        <sz val="11"/>
        <color rgb="FF000000"/>
        <rFont val="Calibri"/>
        <family val="2"/>
      </rPr>
      <t xml:space="preserve">  d)  </t>
    </r>
    <r>
      <rPr>
        <sz val="12"/>
        <color theme="1"/>
        <rFont val="Calibri"/>
        <family val="2"/>
        <scheme val="minor"/>
      </rPr>
      <t xml:space="preserve">Access to sink, faucet, paper towel dispenser and soap (not required to be located in wellness  or lactation room but may not be located in a bathroom).
</t>
    </r>
  </si>
  <si>
    <r>
      <rPr>
        <b/>
        <i/>
        <sz val="10"/>
        <color rgb="FF000000"/>
        <rFont val="Calibri"/>
        <family val="2"/>
      </rPr>
      <t xml:space="preserve">For All Spaces
</t>
    </r>
    <r>
      <rPr>
        <sz val="12"/>
        <color theme="1"/>
        <rFont val="Calibri"/>
        <family val="2"/>
        <scheme val="minor"/>
      </rPr>
      <t xml:space="preserve">Projects provide at least one designated lactation room for regular occupants that meets the following requirements:
</t>
    </r>
    <r>
      <rPr>
        <b/>
        <sz val="11"/>
        <color rgb="FF000000"/>
        <rFont val="Calibri"/>
        <family val="2"/>
      </rPr>
      <t xml:space="preserve">  a)  </t>
    </r>
    <r>
      <rPr>
        <sz val="12"/>
        <color theme="1"/>
        <rFont val="Calibri"/>
        <family val="2"/>
        <scheme val="minor"/>
      </rPr>
      <t xml:space="preserve">Is at least 2.1 m × 2.1 m [7 ft x 7 ft].
</t>
    </r>
    <r>
      <rPr>
        <b/>
        <sz val="11"/>
        <color rgb="FF000000"/>
        <rFont val="Calibri"/>
        <family val="2"/>
      </rPr>
      <t xml:space="preserve">  b)  </t>
    </r>
    <r>
      <rPr>
        <sz val="12"/>
        <color theme="1"/>
        <rFont val="Calibri"/>
        <family val="2"/>
        <scheme val="minor"/>
      </rPr>
      <t xml:space="preserve">Separate from the bathroom. Space may be combined with an indoor restorative space (e.g., a room designed for contemplation, relaxation and restoration). If the room is multi-purpose, it includes clear signage demonstrating its designation as a lactation room.
</t>
    </r>
    <r>
      <rPr>
        <b/>
        <sz val="11"/>
        <color rgb="FF000000"/>
        <rFont val="Calibri"/>
        <family val="2"/>
      </rPr>
      <t xml:space="preserve">  c)  </t>
    </r>
    <r>
      <rPr>
        <sz val="12"/>
        <color theme="1"/>
        <rFont val="Calibri"/>
        <family val="2"/>
        <scheme val="minor"/>
      </rPr>
      <t xml:space="preserve">Includes at minimum the following:   
      •  Work surface and comfortable chair.  
      •  At least two electrical outlets.  
      •  User-operated lock with occupancy indicator or user-operated lock with signage available to indicate occupancy.  
      •  System in place for employees to reserve the room (designed in consideration of occupant privacy, such as a number system instead of occupant name).  
      •  Access to sink, faucet, paper towel dispenser and soap (not required to be located in lactation room but may not be located in a bathroom).  
      •  Access to a refrigerator with dedicated and sufficient space for milk storage based on assessment of employee storage need (not required to be located in lactation room).  
      •  Dedicated storage space for pumping supplies.
</t>
    </r>
    <r>
      <rPr>
        <b/>
        <sz val="11"/>
        <color rgb="FF000000"/>
        <rFont val="Calibri"/>
        <family val="2"/>
      </rPr>
      <t xml:space="preserve">  d)  </t>
    </r>
    <r>
      <rPr>
        <sz val="12"/>
        <color theme="1"/>
        <rFont val="Calibri"/>
        <family val="2"/>
        <scheme val="minor"/>
      </rPr>
      <t xml:space="preserve">Provides a calming and comfortable environment, addressing at minimum the following:  
      •  Sound minimization.  
      •  Lighting.  
      •  Thermal comfort.  
      •  Interior design and decorative elements (e.g., art, wall color, furniture selection, communications board).
</t>
    </r>
    <r>
      <rPr>
        <b/>
        <sz val="11"/>
        <color rgb="FF000000"/>
        <rFont val="Calibri"/>
        <family val="2"/>
      </rPr>
      <t xml:space="preserve">  e)  </t>
    </r>
    <r>
      <rPr>
        <sz val="12"/>
        <color theme="1"/>
        <rFont val="Calibri"/>
        <family val="2"/>
        <scheme val="minor"/>
      </rPr>
      <t xml:space="preserve">Present in a quantity that meets current and anticipated employee demand.
</t>
    </r>
  </si>
  <si>
    <r>
      <rPr>
        <b/>
        <i/>
        <sz val="10"/>
        <color rgb="FF000000"/>
        <rFont val="Calibri"/>
        <family val="2"/>
      </rPr>
      <t xml:space="preserve">For All Spaces
</t>
    </r>
    <r>
      <rPr>
        <sz val="12"/>
        <color theme="1"/>
        <rFont val="Calibri"/>
        <family val="2"/>
        <scheme val="minor"/>
      </rPr>
      <t xml:space="preserve">At least three of the following are offered to eligible employees at no cost or are subsidized by at least 50% to support and promote  breastfeeding:
</t>
    </r>
    <r>
      <rPr>
        <b/>
        <sz val="11"/>
        <color rgb="FF000000"/>
        <rFont val="Calibri"/>
        <family val="2"/>
      </rPr>
      <t xml:space="preserve">  a)  </t>
    </r>
    <r>
      <rPr>
        <sz val="12"/>
        <color theme="1"/>
        <rFont val="Calibri"/>
        <family val="2"/>
        <scheme val="minor"/>
      </rPr>
      <t xml:space="preserve">Breastfeeding education and behavioral counseling for primary caregiver(s).
</t>
    </r>
    <r>
      <rPr>
        <b/>
        <sz val="11"/>
        <color rgb="FF000000"/>
        <rFont val="Calibri"/>
        <family val="2"/>
      </rPr>
      <t xml:space="preserve">  b)  </t>
    </r>
    <r>
      <rPr>
        <sz val="12"/>
        <color theme="1"/>
        <rFont val="Calibri"/>
        <family val="2"/>
        <scheme val="minor"/>
      </rPr>
      <t xml:space="preserve">Lactation  support through at least one of the following:      
      •  Postpartum  lactation counseling to support breastfeeding initiation and continuation (no  cap on sessions).  
      •  Breastfeeding  support groups or educational classes. Courses may be provided in-person or  online; on-site or off-site; in group or individual settings; or through vendors,  on-site staff, health insurance plans/programs, community groups or other  practitioners.  
      •  Banked breastmilk for  occupants with specific medical conditions or situations (e.g., extreme  prematurity, physical limitations, complications of the mother).
</t>
    </r>
    <r>
      <rPr>
        <b/>
        <sz val="11"/>
        <color rgb="FF000000"/>
        <rFont val="Calibri"/>
        <family val="2"/>
      </rPr>
      <t xml:space="preserve">  c)  </t>
    </r>
    <r>
      <rPr>
        <sz val="12"/>
        <color theme="1"/>
        <rFont val="Calibri"/>
        <family val="2"/>
        <scheme val="minor"/>
      </rPr>
      <t xml:space="preserve">Back-to-work  lactation counseling to support eligible employees transitioning from leave to  work. Counseling may cover a range of topics as relevant to the employee, including setting up a milk expression schedule at home and work,  identifying places at work to express milk, effective techniques for milk  expression, storing and handling human milk, maintaining and building milk  supply, talking with supervisors about needs and adjusting to the physical and  emotional demands of returning to work.
</t>
    </r>
    <r>
      <rPr>
        <b/>
        <sz val="11"/>
        <color rgb="FF000000"/>
        <rFont val="Calibri"/>
        <family val="2"/>
      </rPr>
      <t xml:space="preserve">  d)  </t>
    </r>
    <r>
      <rPr>
        <sz val="12"/>
        <color theme="1"/>
        <rFont val="Calibri"/>
        <family val="2"/>
        <scheme val="minor"/>
      </rPr>
      <t xml:space="preserve">Direct breastfeeding access through one  of the following programs:       
      •  On-site childcare with a policy supporting breaks for breastfeeding throughout the workday  based on individual occupant needs.  
      •  Allowing  breastfeeding mothers to bring their child to work at least one day per week until  at minimum six months of age.
</t>
    </r>
    <r>
      <rPr>
        <b/>
        <sz val="11"/>
        <color rgb="FF000000"/>
        <rFont val="Calibri"/>
        <family val="2"/>
      </rPr>
      <t xml:space="preserve">  e)  </t>
    </r>
    <r>
      <rPr>
        <sz val="12"/>
        <color theme="1"/>
        <rFont val="Calibri"/>
        <family val="2"/>
        <scheme val="minor"/>
      </rPr>
      <t xml:space="preserve">Travel  accommodations are made for breastfeeding women traveling for business,  including the following:      
      •  For all trips, breastfeeding employees are provided an  insulated cooler at no cost or reimbursement to cover the cost of insulated cooler.  
      •  For all  overnight trips lasting longer than 24 hours, breastfeeding employees are  booked in hotels (or other overnight accommodations) with in-room refrigerator  access.  
      •  For trips  lasting longer than 48 hours,  employer provides coverage for breast milk shipping service (i.e., expressed  milk shipped home).  
      •  Education and  resources are provided with strategies for how to manage pumping and  breastfeeding needs while on business travel.
</t>
    </r>
  </si>
  <si>
    <r>
      <rPr>
        <b/>
        <i/>
        <sz val="10"/>
        <color rgb="FF000000"/>
        <rFont val="Calibri"/>
        <family val="2"/>
      </rPr>
      <t xml:space="preserve">For All Spaces
</t>
    </r>
    <r>
      <rPr>
        <sz val="12"/>
        <color theme="1"/>
        <rFont val="Calibri"/>
        <family val="2"/>
        <scheme val="minor"/>
      </rPr>
      <t xml:space="preserve">Projects provide at least three of the following:
</t>
    </r>
    <r>
      <rPr>
        <b/>
        <sz val="11"/>
        <color rgb="FF000000"/>
        <rFont val="Calibri"/>
        <family val="2"/>
      </rPr>
      <t xml:space="preserve">  a)  </t>
    </r>
    <r>
      <rPr>
        <sz val="12"/>
        <color theme="1"/>
        <rFont val="Calibri"/>
        <family val="2"/>
        <scheme val="minor"/>
      </rPr>
      <t xml:space="preserve">On-site childcare centers compliant with local childcare licensure, operated by either the employer or a separate organization, or subsidies of at least 50% for off-site child  care.
</t>
    </r>
    <r>
      <rPr>
        <b/>
        <sz val="11"/>
        <color rgb="FF000000"/>
        <rFont val="Calibri"/>
        <family val="2"/>
      </rPr>
      <t xml:space="preserve">  b)  </t>
    </r>
    <r>
      <rPr>
        <sz val="12"/>
        <color theme="1"/>
        <rFont val="Calibri"/>
        <family val="2"/>
        <scheme val="minor"/>
      </rPr>
      <t xml:space="preserve">Back-up  childcare assistance.
</t>
    </r>
    <r>
      <rPr>
        <b/>
        <sz val="11"/>
        <color rgb="FF000000"/>
        <rFont val="Calibri"/>
        <family val="2"/>
      </rPr>
      <t xml:space="preserve">  c)  </t>
    </r>
    <r>
      <rPr>
        <sz val="12"/>
        <color theme="1"/>
        <rFont val="Calibri"/>
        <family val="2"/>
        <scheme val="minor"/>
      </rPr>
      <t xml:space="preserve">Seasonal  childcare programs or policies for occupants with school-age children.
</t>
    </r>
    <r>
      <rPr>
        <b/>
        <sz val="11"/>
        <color rgb="FF000000"/>
        <rFont val="Calibri"/>
        <family val="2"/>
      </rPr>
      <t xml:space="preserve">  d)  </t>
    </r>
    <r>
      <rPr>
        <sz val="12"/>
        <color theme="1"/>
        <rFont val="Calibri"/>
        <family val="2"/>
        <scheme val="minor"/>
      </rPr>
      <t xml:space="preserve">Paid sick time, paid time off or personal days for the care of a child.
</t>
    </r>
    <r>
      <rPr>
        <b/>
        <sz val="11"/>
        <color rgb="FF000000"/>
        <rFont val="Calibri"/>
        <family val="2"/>
      </rPr>
      <t xml:space="preserve">  e)  </t>
    </r>
    <r>
      <rPr>
        <sz val="12"/>
        <color theme="1"/>
        <rFont val="Calibri"/>
        <family val="2"/>
        <scheme val="minor"/>
      </rPr>
      <t xml:space="preserve">One or more of the following to support all eligible employees with  children: part-time options, work from home flexibility or flexible schedules.
</t>
    </r>
  </si>
  <si>
    <r>
      <rPr>
        <b/>
        <i/>
        <sz val="10"/>
        <color rgb="FF000000"/>
        <rFont val="Calibri"/>
        <family val="2"/>
      </rPr>
      <t xml:space="preserve">For All Spaces
</t>
    </r>
    <r>
      <rPr>
        <sz val="12"/>
        <color theme="1"/>
        <rFont val="Calibri"/>
        <family val="2"/>
        <scheme val="minor"/>
      </rPr>
      <t xml:space="preserve">Projects support employees who are caregivers of elderly family members through at minimum the following:
</t>
    </r>
    <r>
      <rPr>
        <b/>
        <sz val="11"/>
        <color rgb="FF000000"/>
        <rFont val="Calibri"/>
        <family val="2"/>
      </rPr>
      <t xml:space="preserve">  a)  </t>
    </r>
    <r>
      <rPr>
        <sz val="12"/>
        <color theme="1"/>
        <rFont val="Calibri"/>
        <family val="2"/>
        <scheme val="minor"/>
      </rPr>
      <t xml:space="preserve">Referral  program to support services (e.g., eldercare assessment, case management).
</t>
    </r>
    <r>
      <rPr>
        <b/>
        <sz val="11"/>
        <color rgb="FF000000"/>
        <rFont val="Calibri"/>
        <family val="2"/>
      </rPr>
      <t xml:space="preserve">  b)  </t>
    </r>
    <r>
      <rPr>
        <sz val="12"/>
        <color theme="1"/>
        <rFont val="Calibri"/>
        <family val="2"/>
        <scheme val="minor"/>
      </rPr>
      <t xml:space="preserve">Resource list  of local support services, including:      
      •  Organizations  or businesses that can help with information or products.  
      •  Seminars and  support groups for individuals caring for elderly family members.
</t>
    </r>
    <r>
      <rPr>
        <b/>
        <sz val="11"/>
        <color rgb="FF000000"/>
        <rFont val="Calibri"/>
        <family val="2"/>
      </rPr>
      <t xml:space="preserve">  c)  </t>
    </r>
    <r>
      <rPr>
        <sz val="12"/>
        <color theme="1"/>
        <rFont val="Calibri"/>
        <family val="2"/>
        <scheme val="minor"/>
      </rPr>
      <t xml:space="preserve">Paid sick time, paid time off or personal days  for the care of an elderly family member.
</t>
    </r>
    <r>
      <rPr>
        <b/>
        <sz val="11"/>
        <color rgb="FF000000"/>
        <rFont val="Calibri"/>
        <family val="2"/>
      </rPr>
      <t xml:space="preserve">  d)  </t>
    </r>
    <r>
      <rPr>
        <sz val="12"/>
        <color theme="1"/>
        <rFont val="Calibri"/>
        <family val="2"/>
        <scheme val="minor"/>
      </rPr>
      <t xml:space="preserve">One or more of the following to support all eligible employees caring for an elderly family member:  part-time options, work from home flexibility or flexible schedules.
</t>
    </r>
  </si>
  <si>
    <r>
      <rPr>
        <b/>
        <i/>
        <sz val="10"/>
        <color rgb="FF000000"/>
        <rFont val="Calibri"/>
        <family val="2"/>
      </rPr>
      <t xml:space="preserve">For All Spaces
</t>
    </r>
    <r>
      <rPr>
        <sz val="12"/>
        <color theme="1"/>
        <rFont val="Calibri"/>
        <family val="2"/>
        <scheme val="minor"/>
      </rPr>
      <t xml:space="preserve">Employers provide the following for all eligible employees  at minimum:
</t>
    </r>
    <r>
      <rPr>
        <b/>
        <sz val="11"/>
        <color rgb="FF000000"/>
        <rFont val="Calibri"/>
        <family val="2"/>
      </rPr>
      <t xml:space="preserve">  a)  </t>
    </r>
    <r>
      <rPr>
        <sz val="12"/>
        <color theme="1"/>
        <rFont val="Calibri"/>
        <family val="2"/>
        <scheme val="minor"/>
      </rPr>
      <t xml:space="preserve">At least 12  weeks of paid leave during any 12-month period for the care of a spouse,  domestic partner, child, dependent, parent, parent-in-law, grandparent,  grandchild or sibling for the following  events:          
      •  Care of a  family member with a serious health condition, including an illness, injury,  impairment or physical or mental health condition that involves inpatient  care in a hospital, hospice or residential healthcare facility or continuing  treatment and/or continuing supervision by a healthcare provider.  
      •  A family member has received notification to report for active military duty or is currently on active military duty, provided that the employee can demonstrate dependency on said family member for caregiver  responsibilities.
</t>
    </r>
    <r>
      <rPr>
        <b/>
        <sz val="11"/>
        <color rgb="FF000000"/>
        <rFont val="Calibri"/>
        <family val="2"/>
      </rPr>
      <t xml:space="preserve">  b)  </t>
    </r>
    <r>
      <rPr>
        <sz val="12"/>
        <color theme="1"/>
        <rFont val="Calibri"/>
        <family val="2"/>
        <scheme val="minor"/>
      </rPr>
      <t xml:space="preserve">The option to  use paid sick time for the care of a spouse, domestic partner, child,  dependent, parent, parent-in-law, grandparent, grandchild or sibling.
</t>
    </r>
  </si>
  <si>
    <r>
      <rPr>
        <b/>
        <i/>
        <sz val="10"/>
        <color rgb="FF000000"/>
        <rFont val="Calibri"/>
        <family val="2"/>
      </rPr>
      <t xml:space="preserve">For All Spaces
</t>
    </r>
    <r>
      <rPr>
        <sz val="12"/>
        <color theme="1"/>
        <rFont val="Calibri"/>
        <family val="2"/>
        <scheme val="minor"/>
      </rPr>
      <t xml:space="preserve">Employers provide bereavement support for all eligible employees, including, at minimum, the following:
</t>
    </r>
    <r>
      <rPr>
        <b/>
        <sz val="11"/>
        <color rgb="FF000000"/>
        <rFont val="Calibri"/>
        <family val="2"/>
      </rPr>
      <t xml:space="preserve">  a)  </t>
    </r>
    <r>
      <rPr>
        <sz val="12"/>
        <color theme="1"/>
        <rFont val="Calibri"/>
        <family val="2"/>
        <scheme val="minor"/>
      </rPr>
      <t xml:space="preserve">At least 20 days of bereavement leave offered as follows:      	  
      •  At least five days of paid leave during any 12-month period for the loss of a child, spouse, parent or dependent.[65722,65723]   	  
      •  At least three days of leave, paid at 75% or higher of the employee&amp;#39;s full salary or wages, during any 12-month period for the loss of a family member, colleague or friend.[65722,65723]   	  
      •  Additional unpaid weeks of leave during any 12-month period, granting employees a minimum total of 20 days of leave to use at any point in the bereavement process. The days of paid leave may be counted toward the 20 days.
</t>
    </r>
    <r>
      <rPr>
        <b/>
        <sz val="11"/>
        <color rgb="FF000000"/>
        <rFont val="Calibri"/>
        <family val="2"/>
      </rPr>
      <t xml:space="preserve">  b)  </t>
    </r>
    <r>
      <rPr>
        <sz val="12"/>
        <color theme="1"/>
        <rFont val="Calibri"/>
        <family val="2"/>
        <scheme val="minor"/>
      </rPr>
      <t xml:space="preserve">Bereavement support resources, including:  
      •  Specialized education materials on coping with grief, including resources for returning to work after a loss.   
      •  Information on accessing local bereavement support services.
</t>
    </r>
    <r>
      <rPr>
        <b/>
        <sz val="11"/>
        <color rgb="FF000000"/>
        <rFont val="Calibri"/>
        <family val="2"/>
      </rPr>
      <t xml:space="preserve">  c)  </t>
    </r>
    <r>
      <rPr>
        <sz val="12"/>
        <color theme="1"/>
        <rFont val="Calibri"/>
        <family val="2"/>
        <scheme val="minor"/>
      </rPr>
      <t xml:space="preserve">Coverage for bereavement counseling services at no cost or subsidized by at least 50%.
</t>
    </r>
    <r>
      <rPr>
        <b/>
        <sz val="11"/>
        <color rgb="FF000000"/>
        <rFont val="Calibri"/>
        <family val="2"/>
      </rPr>
      <t xml:space="preserve">  d)  </t>
    </r>
    <r>
      <rPr>
        <sz val="12"/>
        <color theme="1"/>
        <rFont val="Calibri"/>
        <family val="2"/>
        <scheme val="minor"/>
      </rPr>
      <t xml:space="preserve">Protocol for notifying employers of the loss.
</t>
    </r>
  </si>
  <si>
    <r>
      <rPr>
        <b/>
        <i/>
        <sz val="10"/>
        <color rgb="FF000000"/>
        <rFont val="Calibri"/>
        <family val="2"/>
      </rPr>
      <t xml:space="preserve">For All Spaces except Dwelling Units
</t>
    </r>
    <r>
      <rPr>
        <b/>
        <sz val="10"/>
        <color rgb="FF000000"/>
        <rFont val="Calibri"/>
        <family val="2"/>
      </rPr>
      <t xml:space="preserve">Charitable activities
</t>
    </r>
    <r>
      <rPr>
        <sz val="12"/>
        <color theme="1"/>
        <rFont val="Calibri"/>
        <family val="2"/>
        <scheme val="minor"/>
      </rPr>
      <t xml:space="preserve">At least two of the following requirements are met:
</t>
    </r>
    <r>
      <rPr>
        <b/>
        <sz val="11"/>
        <color rgb="FF000000"/>
        <rFont val="Calibri"/>
        <family val="2"/>
      </rPr>
      <t xml:space="preserve">  a)  </t>
    </r>
    <r>
      <rPr>
        <sz val="12"/>
        <color theme="1"/>
        <rFont val="Calibri"/>
        <family val="2"/>
        <scheme val="minor"/>
      </rPr>
      <t xml:space="preserve">All eligible employees  are given the option to take paid time off to participate in volunteer  activities for at least the equivalent of two work days of paid time annually (separate from  vacation, sick or other paid time off), with at least eight hours organized by  the employer for a registered charity or non-profit.
</t>
    </r>
    <r>
      <rPr>
        <b/>
        <sz val="11"/>
        <color rgb="FF000000"/>
        <rFont val="Calibri"/>
        <family val="2"/>
      </rPr>
      <t xml:space="preserve">  b)  </t>
    </r>
    <r>
      <rPr>
        <sz val="12"/>
        <color theme="1"/>
        <rFont val="Calibri"/>
        <family val="2"/>
        <scheme val="minor"/>
      </rPr>
      <t xml:space="preserve">Projects provide a list of volunteer opportunities in the project area and community,  with at least one opportunity per month that would be suitable for employees.
</t>
    </r>
    <r>
      <rPr>
        <b/>
        <sz val="11"/>
        <color rgb="FF000000"/>
        <rFont val="Calibri"/>
        <family val="2"/>
      </rPr>
      <t xml:space="preserve">  c)  </t>
    </r>
    <r>
      <rPr>
        <sz val="12"/>
        <color theme="1"/>
        <rFont val="Calibri"/>
        <family val="2"/>
        <scheme val="minor"/>
      </rPr>
      <t xml:space="preserve">Projects contribute annually to a registered charity of employee’s  choice to match employee donations, up to a maximum amount defined by the employer.
</t>
    </r>
    <r>
      <rPr>
        <b/>
        <i/>
        <sz val="10"/>
        <color rgb="FF000000"/>
        <rFont val="Calibri"/>
        <family val="2"/>
      </rPr>
      <t xml:space="preserve">For All Spaces except Dwelling Units
</t>
    </r>
    <r>
      <rPr>
        <b/>
        <sz val="10"/>
        <color rgb="FF000000"/>
        <rFont val="Calibri"/>
        <family val="2"/>
      </rPr>
      <t xml:space="preserve">Voting opportunity
</t>
    </r>
    <r>
      <rPr>
        <sz val="12"/>
        <color theme="1"/>
        <rFont val="Calibri"/>
        <family val="2"/>
        <scheme val="minor"/>
      </rPr>
      <t xml:space="preserve">All employees receive the following:
</t>
    </r>
    <r>
      <rPr>
        <b/>
        <sz val="11"/>
        <color rgb="FF000000"/>
        <rFont val="Calibri"/>
        <family val="2"/>
      </rPr>
      <t xml:space="preserve">  a)  </t>
    </r>
    <r>
      <rPr>
        <sz val="12"/>
        <color theme="1"/>
        <rFont val="Calibri"/>
        <family val="2"/>
        <scheme val="minor"/>
      </rPr>
      <t xml:space="preserve">Timely reminders to register to vote for local and national elections, including  instructions on how to register.
</t>
    </r>
    <r>
      <rPr>
        <b/>
        <sz val="11"/>
        <color rgb="FF000000"/>
        <rFont val="Calibri"/>
        <family val="2"/>
      </rPr>
      <t xml:space="preserve">  b)  </t>
    </r>
    <r>
      <rPr>
        <sz val="12"/>
        <color theme="1"/>
        <rFont val="Calibri"/>
        <family val="2"/>
        <scheme val="minor"/>
      </rPr>
      <t xml:space="preserve">Timely reminders to submit absentee ballots for local and national elections.
</t>
    </r>
    <r>
      <rPr>
        <b/>
        <sz val="11"/>
        <color rgb="FF000000"/>
        <rFont val="Calibri"/>
        <family val="2"/>
      </rPr>
      <t xml:space="preserve">  c)  </t>
    </r>
    <r>
      <rPr>
        <sz val="12"/>
        <color theme="1"/>
        <rFont val="Calibri"/>
        <family val="2"/>
        <scheme val="minor"/>
      </rPr>
      <t xml:space="preserve">Timely  reminders to vote in local and national elections, including  instructions on how to determine voting station.
</t>
    </r>
    <r>
      <rPr>
        <b/>
        <sz val="11"/>
        <color rgb="FF000000"/>
        <rFont val="Calibri"/>
        <family val="2"/>
      </rPr>
      <t xml:space="preserve">  d)  </t>
    </r>
    <r>
      <rPr>
        <sz val="12"/>
        <color theme="1"/>
        <rFont val="Calibri"/>
        <family val="2"/>
        <scheme val="minor"/>
      </rPr>
      <t xml:space="preserve">Leave to vote in national and local elections.
</t>
    </r>
    <r>
      <rPr>
        <b/>
        <i/>
        <sz val="10"/>
        <color rgb="FF000000"/>
        <rFont val="Calibri"/>
        <family val="2"/>
      </rPr>
      <t xml:space="preserve">For Dwelling Units
</t>
    </r>
    <r>
      <rPr>
        <b/>
        <sz val="10"/>
        <color rgb="FF000000"/>
        <rFont val="Calibri"/>
        <family val="2"/>
      </rPr>
      <t xml:space="preserve">Voting opportunity
</t>
    </r>
    <r>
      <rPr>
        <sz val="12"/>
        <color theme="1"/>
        <rFont val="Calibri"/>
        <family val="2"/>
        <scheme val="minor"/>
      </rPr>
      <t xml:space="preserve">All residents receive the following:
</t>
    </r>
    <r>
      <rPr>
        <b/>
        <sz val="11"/>
        <color rgb="FF000000"/>
        <rFont val="Calibri"/>
        <family val="2"/>
      </rPr>
      <t xml:space="preserve">  a)  </t>
    </r>
    <r>
      <rPr>
        <sz val="12"/>
        <color theme="1"/>
        <rFont val="Calibri"/>
        <family val="2"/>
        <scheme val="minor"/>
      </rPr>
      <t xml:space="preserve">Timely reminders to vote in local and national elections, including instructions on how to determine voting station.
</t>
    </r>
    <r>
      <rPr>
        <b/>
        <sz val="11"/>
        <color rgb="FF000000"/>
        <rFont val="Calibri"/>
        <family val="2"/>
      </rPr>
      <t xml:space="preserve">  b)  </t>
    </r>
    <r>
      <rPr>
        <sz val="12"/>
        <color theme="1"/>
        <rFont val="Calibri"/>
        <family val="2"/>
        <scheme val="minor"/>
      </rPr>
      <t xml:space="preserve">Vans, shuttles or alternative enhanced transport to voting stations are provided on voting days if project is more than 800 m [0.5 mi] walk distance from a voting station.
</t>
    </r>
    <r>
      <rPr>
        <b/>
        <sz val="11"/>
        <color rgb="FF000000"/>
        <rFont val="Calibri"/>
        <family val="2"/>
      </rPr>
      <t xml:space="preserve">  c)  </t>
    </r>
    <r>
      <rPr>
        <sz val="12"/>
        <color theme="1"/>
        <rFont val="Calibri"/>
        <family val="2"/>
        <scheme val="minor"/>
      </rPr>
      <t xml:space="preserve">Timely reminders to register to vote for local and national elections, including instructions on how to register.
</t>
    </r>
    <r>
      <rPr>
        <b/>
        <sz val="11"/>
        <color rgb="FF000000"/>
        <rFont val="Calibri"/>
        <family val="2"/>
      </rPr>
      <t xml:space="preserve">  d)  </t>
    </r>
    <r>
      <rPr>
        <sz val="12"/>
        <color theme="1"/>
        <rFont val="Calibri"/>
        <family val="2"/>
        <scheme val="minor"/>
      </rPr>
      <t xml:space="preserve">Timely reminders to submit absentee ballots for local and national elections.
</t>
    </r>
  </si>
  <si>
    <r>
      <rPr>
        <b/>
        <i/>
        <sz val="10"/>
        <color rgb="FF000000"/>
        <rFont val="Calibri"/>
        <family val="2"/>
      </rPr>
      <t xml:space="preserve">For All Spaces
</t>
    </r>
    <r>
      <rPr>
        <sz val="12"/>
        <color theme="1"/>
        <rFont val="Calibri"/>
        <family val="2"/>
        <scheme val="minor"/>
      </rPr>
      <t xml:space="preserve">The  organization participates in one of the following programs and results are made publicly  available on-site and on the organization's website:
</t>
    </r>
    <r>
      <rPr>
        <b/>
        <sz val="11"/>
        <color rgb="FF000000"/>
        <rFont val="Calibri"/>
        <family val="2"/>
      </rPr>
      <t xml:space="preserve">  a)  </t>
    </r>
    <r>
      <rPr>
        <sz val="12"/>
        <color theme="1"/>
        <rFont val="Calibri"/>
        <family val="2"/>
        <scheme val="minor"/>
      </rPr>
      <t xml:space="preserve">The JUST disclosure framework operated by the  International Living Future Institute.
</t>
    </r>
    <r>
      <rPr>
        <b/>
        <sz val="11"/>
        <color rgb="FF000000"/>
        <rFont val="Calibri"/>
        <family val="2"/>
      </rPr>
      <t xml:space="preserve">  b)  </t>
    </r>
    <r>
      <rPr>
        <sz val="12"/>
        <color theme="1"/>
        <rFont val="Calibri"/>
        <family val="2"/>
        <scheme val="minor"/>
      </rPr>
      <t xml:space="preserve">B Corporation certification operated by B  Lab.
</t>
    </r>
    <r>
      <rPr>
        <b/>
        <sz val="11"/>
        <color rgb="FF000000"/>
        <rFont val="Calibri"/>
        <family val="2"/>
      </rPr>
      <t xml:space="preserve">  c)  </t>
    </r>
    <r>
      <rPr>
        <sz val="12"/>
        <color theme="1"/>
        <rFont val="Calibri"/>
        <family val="2"/>
        <scheme val="minor"/>
      </rPr>
      <t xml:space="preserve">GoodWell certification operated by  GoodWell.
</t>
    </r>
    <r>
      <rPr>
        <b/>
        <sz val="11"/>
        <color rgb="FF000000"/>
        <rFont val="Calibri"/>
        <family val="2"/>
      </rPr>
      <t xml:space="preserve">  d)  </t>
    </r>
    <r>
      <rPr>
        <sz val="12"/>
        <color theme="1"/>
        <rFont val="Calibri"/>
        <family val="2"/>
        <scheme val="minor"/>
      </rPr>
      <t xml:space="preserve">Business Working Responsibly Mark operated  by Business in the Community Ireland.
</t>
    </r>
    <r>
      <rPr>
        <b/>
        <sz val="11"/>
        <color rgb="FF000000"/>
        <rFont val="Calibri"/>
        <family val="2"/>
      </rPr>
      <t xml:space="preserve">  e)  </t>
    </r>
    <r>
      <rPr>
        <sz val="12"/>
        <color theme="1"/>
        <rFont val="Calibri"/>
        <family val="2"/>
        <scheme val="minor"/>
      </rPr>
      <t xml:space="preserve">GRI Standards operated by the Global Reporting Initiative, including Universal Standards and at least one additional topic-specific Standard.
</t>
    </r>
    <r>
      <rPr>
        <b/>
        <sz val="11"/>
        <color rgb="FF000000"/>
        <rFont val="Calibri"/>
        <family val="2"/>
      </rPr>
      <t xml:space="preserve">  f)  </t>
    </r>
    <r>
      <rPr>
        <sz val="12"/>
        <color theme="1"/>
        <rFont val="Calibri"/>
        <family val="2"/>
        <scheme val="minor"/>
      </rPr>
      <t xml:space="preserve">Dow Jones Sustainability Index (DJSI).
</t>
    </r>
  </si>
  <si>
    <r>
      <rPr>
        <b/>
        <i/>
        <sz val="10"/>
        <color rgb="FF000000"/>
        <rFont val="Calibri"/>
        <family val="2"/>
      </rPr>
      <t xml:space="preserve">For All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Projects meet local accessibility laws and/or codes without exclusions or exemptions.
</t>
    </r>
  </si>
  <si>
    <r>
      <rPr>
        <b/>
        <i/>
        <sz val="10"/>
        <color rgb="FF000000"/>
        <rFont val="Calibri"/>
        <family val="2"/>
      </rPr>
      <t xml:space="preserve">For All Spaces
</t>
    </r>
    <r>
      <rPr>
        <sz val="12"/>
        <color theme="1"/>
        <rFont val="Calibri"/>
        <family val="2"/>
        <scheme val="minor"/>
      </rPr>
      <t xml:space="preserve">Projects use universal design  principles as guidance to accommodate a diverse range of occupant abilities. All projects  must consult with a professional trained in universal design to ensure spaces are optimized to meet occupant needs. Projects address the  following based on anticipated occupant need:
</t>
    </r>
    <r>
      <rPr>
        <b/>
        <sz val="11"/>
        <color rgb="FF000000"/>
        <rFont val="Calibri"/>
        <family val="2"/>
      </rPr>
      <t xml:space="preserve">  a)  </t>
    </r>
    <r>
      <rPr>
        <sz val="12"/>
        <color theme="1"/>
        <rFont val="Calibri"/>
        <family val="2"/>
        <scheme val="minor"/>
      </rPr>
      <t xml:space="preserve">Safety: removing  barriers to safety to reduce anxiety, and to support easy access to all built features and spaces.
</t>
    </r>
    <r>
      <rPr>
        <b/>
        <sz val="11"/>
        <color rgb="FF000000"/>
        <rFont val="Calibri"/>
        <family val="2"/>
      </rPr>
      <t xml:space="preserve">  b)  </t>
    </r>
    <r>
      <rPr>
        <sz val="12"/>
        <color theme="1"/>
        <rFont val="Calibri"/>
        <family val="2"/>
        <scheme val="minor"/>
      </rPr>
      <t xml:space="preserve">Physical access: accommodating entry and exit points to  enable entrance to the space, flexible use of space and usability beyond the  requirements of local laws or code.
</t>
    </r>
    <r>
      <rPr>
        <b/>
        <sz val="11"/>
        <color rgb="FF000000"/>
        <rFont val="Calibri"/>
        <family val="2"/>
      </rPr>
      <t xml:space="preserve">  c)  </t>
    </r>
    <r>
      <rPr>
        <sz val="12"/>
        <color theme="1"/>
        <rFont val="Calibri"/>
        <family val="2"/>
        <scheme val="minor"/>
      </rPr>
      <t xml:space="preserve">Developmental and intellectual health: strategies that  use color, texture, images and other perceptible information to support individuals with varying cognitive abilities (e.g., learning  disabilities).
</t>
    </r>
    <r>
      <rPr>
        <b/>
        <sz val="11"/>
        <color rgb="FF000000"/>
        <rFont val="Calibri"/>
        <family val="2"/>
      </rPr>
      <t xml:space="preserve">  d)  </t>
    </r>
    <r>
      <rPr>
        <sz val="12"/>
        <color theme="1"/>
        <rFont val="Calibri"/>
        <family val="2"/>
        <scheme val="minor"/>
      </rPr>
      <t xml:space="preserve">Wayfinding: strategies to help individuals intuitively navigate through spaces (e.g., signage, maps, symbols, mobile and digital technologies, information systems).
</t>
    </r>
    <r>
      <rPr>
        <b/>
        <sz val="11"/>
        <color rgb="FF000000"/>
        <rFont val="Calibri"/>
        <family val="2"/>
      </rPr>
      <t xml:space="preserve">  e)  </t>
    </r>
    <r>
      <rPr>
        <sz val="12"/>
        <color theme="1"/>
        <rFont val="Calibri"/>
        <family val="2"/>
        <scheme val="minor"/>
      </rPr>
      <t xml:space="preserve">Inclusion: developing and implementing operational programs and  processes (e.g., braille, auditory cues) that are inclusive of individuals with disabilities.
</t>
    </r>
    <r>
      <rPr>
        <b/>
        <sz val="11"/>
        <color rgb="FF000000"/>
        <rFont val="Calibri"/>
        <family val="2"/>
      </rPr>
      <t xml:space="preserve">  f)  </t>
    </r>
    <r>
      <rPr>
        <sz val="12"/>
        <color theme="1"/>
        <rFont val="Calibri"/>
        <family val="2"/>
        <scheme val="minor"/>
      </rPr>
      <t xml:space="preserve">Technology: offering technology (e.g., audio and visual equipment, web access) that incorporates the needs of individuals with disabilities, made available to all occupants at no cost.
</t>
    </r>
  </si>
  <si>
    <r>
      <rPr>
        <b/>
        <i/>
        <sz val="10"/>
        <color rgb="FF000000"/>
        <rFont val="Calibri"/>
        <family val="2"/>
      </rPr>
      <t xml:space="preserve">For All Spaces except Dwelling Units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Bathrooms meet local accessibility code without  exclusions or exemptions.
</t>
    </r>
    <r>
      <rPr>
        <b/>
        <sz val="11"/>
        <color rgb="FF000000"/>
        <rFont val="Calibri"/>
        <family val="2"/>
      </rPr>
      <t xml:space="preserve">  b)  </t>
    </r>
    <r>
      <rPr>
        <sz val="12"/>
        <color theme="1"/>
        <rFont val="Calibri"/>
        <family val="2"/>
        <scheme val="minor"/>
      </rPr>
      <t xml:space="preserve">The quantity and location of bathrooms are determined based on actual or anticipated occupant demand.
</t>
    </r>
    <r>
      <rPr>
        <b/>
        <sz val="11"/>
        <color rgb="FF000000"/>
        <rFont val="Calibri"/>
        <family val="2"/>
      </rPr>
      <t xml:space="preserve">  c)  </t>
    </r>
    <r>
      <rPr>
        <sz val="12"/>
        <color theme="1"/>
        <rFont val="Calibri"/>
        <family val="2"/>
        <scheme val="minor"/>
      </rPr>
      <t xml:space="preserve">All bathrooms  provide the following:              
      •  Toilet paper.  
      •  Trash  receptacles in stalls (in women’s and single-user bathrooms). If toilet paper cannot be flushed  down toilets, trash receptacles must be in all bathroom stalls.  
      •  Sanitary pads  and/or tampons at no cost or subsidized by at least 50% (in women’s and single-user bathrooms).
</t>
    </r>
    <r>
      <rPr>
        <b/>
        <sz val="11"/>
        <color rgb="FF000000"/>
        <rFont val="Calibri"/>
        <family val="2"/>
      </rPr>
      <t xml:space="preserve">  d)  </t>
    </r>
    <r>
      <rPr>
        <sz val="12"/>
        <color theme="1"/>
        <rFont val="Calibri"/>
        <family val="2"/>
        <scheme val="minor"/>
      </rPr>
      <t xml:space="preserve">All occupants have access to at least one bathroom per floor that provides the following:          
      •  Syringe drop  box.  
      •  Infant  changing tables.
</t>
    </r>
  </si>
  <si>
    <r>
      <rPr>
        <b/>
        <i/>
        <sz val="10"/>
        <color rgb="FF000000"/>
        <rFont val="Calibri"/>
        <family val="2"/>
      </rPr>
      <t xml:space="preserve">For All Spaces except Dwelling Units
</t>
    </r>
    <r>
      <rPr>
        <sz val="12"/>
        <color theme="1"/>
        <rFont val="Calibri"/>
        <family val="2"/>
        <scheme val="minor"/>
      </rPr>
      <t xml:space="preserve">Single-user bathrooms meet the following requirements:
</t>
    </r>
    <r>
      <rPr>
        <b/>
        <sz val="11"/>
        <color rgb="FF000000"/>
        <rFont val="Calibri"/>
        <family val="2"/>
      </rPr>
      <t xml:space="preserve">  a)  </t>
    </r>
    <r>
      <rPr>
        <sz val="12"/>
        <color theme="1"/>
        <rFont val="Calibri"/>
        <family val="2"/>
        <scheme val="minor"/>
      </rPr>
      <t xml:space="preserve">Meet occupant demand in quantity and location based on size of project  (to ensure bathrooms are conveniently located for all occupants).
</t>
    </r>
    <r>
      <rPr>
        <b/>
        <sz val="11"/>
        <color rgb="FF000000"/>
        <rFont val="Calibri"/>
        <family val="2"/>
      </rPr>
      <t xml:space="preserve">  b)  </t>
    </r>
    <r>
      <rPr>
        <sz val="12"/>
        <color theme="1"/>
        <rFont val="Calibri"/>
        <family val="2"/>
        <scheme val="minor"/>
      </rPr>
      <t xml:space="preserve">Includes sign or label with text and/or symbols to indicate that the room is a bathroom and that it is inclusive of all genders.
</t>
    </r>
    <r>
      <rPr>
        <b/>
        <sz val="11"/>
        <color rgb="FF000000"/>
        <rFont val="Calibri"/>
        <family val="2"/>
      </rPr>
      <t xml:space="preserve">  c)  </t>
    </r>
    <r>
      <rPr>
        <sz val="12"/>
        <color theme="1"/>
        <rFont val="Calibri"/>
        <family val="2"/>
        <scheme val="minor"/>
      </rPr>
      <t xml:space="preserve">Provide the following:  
      •  Toilet paper.  
      •  Trash receptacle.  
      •  Sanitary pads and/or tampons at no cost or subsidized by at least 50%.
</t>
    </r>
    <r>
      <rPr>
        <b/>
        <sz val="11"/>
        <color rgb="FF000000"/>
        <rFont val="Calibri"/>
        <family val="2"/>
      </rPr>
      <t xml:space="preserve">  d)  </t>
    </r>
    <r>
      <rPr>
        <sz val="12"/>
        <color theme="1"/>
        <rFont val="Calibri"/>
        <family val="2"/>
        <scheme val="minor"/>
      </rPr>
      <t xml:space="preserve">Meet local accessibility code without exclusions  or exemptions.
</t>
    </r>
  </si>
  <si>
    <r>
      <rPr>
        <b/>
        <i/>
        <sz val="10"/>
        <color rgb="FF000000"/>
        <rFont val="Calibri"/>
        <family val="2"/>
      </rPr>
      <t xml:space="preserve">For All Spaces except Dwelling Units
</t>
    </r>
    <r>
      <rPr>
        <sz val="12"/>
        <color theme="1"/>
        <rFont val="Calibri"/>
        <family val="2"/>
        <scheme val="minor"/>
      </rPr>
      <t xml:space="preserve">All family bathrooms meet the following requirements:
</t>
    </r>
    <r>
      <rPr>
        <b/>
        <sz val="11"/>
        <color rgb="FF000000"/>
        <rFont val="Calibri"/>
        <family val="2"/>
      </rPr>
      <t xml:space="preserve">  a)  </t>
    </r>
    <r>
      <rPr>
        <sz val="12"/>
        <color theme="1"/>
        <rFont val="Calibri"/>
        <family val="2"/>
        <scheme val="minor"/>
      </rPr>
      <t xml:space="preserve">Meet local accessibility code without exclusions  or exemptions.
</t>
    </r>
    <r>
      <rPr>
        <b/>
        <sz val="11"/>
        <color rgb="FF000000"/>
        <rFont val="Calibri"/>
        <family val="2"/>
      </rPr>
      <t xml:space="preserve">  b)  </t>
    </r>
    <r>
      <rPr>
        <sz val="12"/>
        <color theme="1"/>
        <rFont val="Calibri"/>
        <family val="2"/>
        <scheme val="minor"/>
      </rPr>
      <t xml:space="preserve">Accommodate expected demand and number of individuals in need of accompaniment or  assistance in the bathroom (e.g., children, persons with Alzheimer’s,  individuals with other mental or physical disabilities).
</t>
    </r>
    <r>
      <rPr>
        <b/>
        <sz val="11"/>
        <color rgb="FF000000"/>
        <rFont val="Calibri"/>
        <family val="2"/>
      </rPr>
      <t xml:space="preserve">  c)  </t>
    </r>
    <r>
      <rPr>
        <sz val="12"/>
        <color theme="1"/>
        <rFont val="Calibri"/>
        <family val="2"/>
        <scheme val="minor"/>
      </rPr>
      <t xml:space="preserve">Contain the  following accommodations:      
      •  Infant changing table and holding chair.  
      •  Children’s toilet facilities or accommodations for child use of adult size toilet.  
      •  Children’s sinks or accommodations for child use of adult size sink (e.g., availability of stepstool).  
      •  Motion sensor lights.  
      •  Skid resistant floors.  
      •  Safety grab bars.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</si>
  <si>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An emergency management plan is in  place outlining response in the case of emergency situations  within the building or surrounding community, including at least the following hazards:                       
      •  Natural  (e.g., tornado, flood, wildfire, earthquake, heatwave).  
      •  Fire.  
      •  Health (e.g.,  acute medical emergency, infectious disease outbreak).  
      •  Technological  (e.g., power loss, chemical spill, explosion).  
      •  Human caused (e.g., civil unrest, terrorism).
</t>
    </r>
    <r>
      <rPr>
        <b/>
        <sz val="11"/>
        <color rgb="FF000000"/>
        <rFont val="Calibri"/>
        <family val="2"/>
      </rPr>
      <t xml:space="preserve">  b)  </t>
    </r>
    <r>
      <rPr>
        <sz val="12"/>
        <color theme="1"/>
        <rFont val="Calibri"/>
        <family val="2"/>
        <scheme val="minor"/>
      </rPr>
      <t xml:space="preserve">The following are incorporated into the emergency management plan:                   
      •  Roles and responsibilities of the emergency response team.  
      •  Potential  hazards and emergency situations.  
      •  The needs of  vulnerable occupants or groups (e.g., older adults, people with disabilities,  pregnant women, children).  
      •  Building response  capabilities, including assessment of supplies (e.g., first aid kits, automated external defibrillators (AEDs), emergency notification system, personal protective equipment (PPE)), specialized personnel and  physical structure (e.g., backup power, remote management systems).  
      •  Plans for policy implementation and communication to building occupants, including occupant training on the emergency management plan and practice drills.
</t>
    </r>
  </si>
  <si>
    <r>
      <rPr>
        <b/>
        <i/>
        <sz val="10"/>
        <color rgb="FF000000"/>
        <rFont val="Calibri"/>
        <family val="2"/>
      </rPr>
      <t xml:space="preserve">For Dwelling Units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 percentage of units is allocated for  tenants whose incomes are at or below a specified ratio of local median  household income [e.g., Area Median Income (AMI)],  adjusted  for family size,  per the table below:                                 
 	Units Allocated 	Income Limit (% of local median) 	Points 
 	20% or more 	0 - 50% 	1 
 	40% or more 	51 - 80% 	1 
 	100% 	0 - 80% 	2
</t>
    </r>
    <r>
      <rPr>
        <b/>
        <sz val="11"/>
        <color rgb="FF000000"/>
        <rFont val="Calibri"/>
        <family val="2"/>
      </rPr>
      <t xml:space="preserve">  b)  </t>
    </r>
    <r>
      <rPr>
        <sz val="12"/>
        <color theme="1"/>
        <rFont val="Calibri"/>
        <family val="2"/>
        <scheme val="minor"/>
      </rPr>
      <t xml:space="preserve">Total annual housing costs (defined as rent  and utilities) paid by affordable unit tenants are less than 30% of the income limit  selected in requirement (a).
</t>
    </r>
    <r>
      <rPr>
        <b/>
        <sz val="11"/>
        <color rgb="FF000000"/>
        <rFont val="Calibri"/>
        <family val="2"/>
      </rPr>
      <t xml:space="preserve">  c)  </t>
    </r>
    <r>
      <rPr>
        <sz val="12"/>
        <color theme="1"/>
        <rFont val="Calibri"/>
        <family val="2"/>
        <scheme val="minor"/>
      </rPr>
      <t xml:space="preserve">Rent and housing costs are maintained for the  duration of a project’s WELL Certified status.
</t>
    </r>
    <r>
      <rPr>
        <b/>
        <sz val="11"/>
        <color rgb="FF000000"/>
        <rFont val="Calibri"/>
        <family val="2"/>
      </rPr>
      <t xml:space="preserve">  d)  </t>
    </r>
    <r>
      <rPr>
        <sz val="12"/>
        <color theme="1"/>
        <rFont val="Calibri"/>
        <family val="2"/>
        <scheme val="minor"/>
      </rPr>
      <t xml:space="preserve">All affordable housing units included in a  project are tenure blind.
</t>
    </r>
    <r>
      <rPr>
        <b/>
        <sz val="11"/>
        <color rgb="FF000000"/>
        <rFont val="Calibri"/>
        <family val="2"/>
      </rPr>
      <t xml:space="preserve">  e)  </t>
    </r>
    <r>
      <rPr>
        <sz val="12"/>
        <color theme="1"/>
        <rFont val="Calibri"/>
        <family val="2"/>
        <scheme val="minor"/>
      </rPr>
      <t xml:space="preserve">In  projects with 10 or more dwelling units, at least 50% of allocated units must  have two or more bedrooms and at least 10% of allocated units must have three  or more bedrooms.
</t>
    </r>
  </si>
  <si>
    <r>
      <rPr>
        <b/>
        <i/>
        <sz val="10"/>
        <color rgb="FF000000"/>
        <rFont val="Calibri"/>
        <family val="2"/>
      </rPr>
      <t xml:space="preserve">For All Spaces
</t>
    </r>
    <r>
      <rPr>
        <sz val="12"/>
        <color theme="1"/>
        <rFont val="Calibri"/>
        <family val="2"/>
        <scheme val="minor"/>
      </rPr>
      <t xml:space="preserve">Projects implement a business continuity plan (BCP) that addresses at minimum the following:
</t>
    </r>
    <r>
      <rPr>
        <b/>
        <sz val="11"/>
        <color rgb="FF000000"/>
        <rFont val="Calibri"/>
        <family val="2"/>
      </rPr>
      <t xml:space="preserve">  a)  </t>
    </r>
    <r>
      <rPr>
        <sz val="12"/>
        <color theme="1"/>
        <rFont val="Calibri"/>
        <family val="2"/>
        <scheme val="minor"/>
      </rPr>
      <t xml:space="preserve">Determines critical business functions, processes, supporting resources and dependencies (e.g., email, internet connectivity, third-party suppliers or service providers, interdependent departments).
</t>
    </r>
    <r>
      <rPr>
        <b/>
        <sz val="11"/>
        <color rgb="FF000000"/>
        <rFont val="Calibri"/>
        <family val="2"/>
      </rPr>
      <t xml:space="preserve">  b)  </t>
    </r>
    <r>
      <rPr>
        <sz val="12"/>
        <color theme="1"/>
        <rFont val="Calibri"/>
        <family val="2"/>
        <scheme val="minor"/>
      </rPr>
      <t xml:space="preserve">Includes a list of the roles and responsibilities of the business continuity team and convenes the team twice annually (at minimum) to review, test and update (as needed) the plan.
</t>
    </r>
    <r>
      <rPr>
        <b/>
        <sz val="11"/>
        <color rgb="FF000000"/>
        <rFont val="Calibri"/>
        <family val="2"/>
      </rPr>
      <t xml:space="preserve">  c)  </t>
    </r>
    <r>
      <rPr>
        <sz val="12"/>
        <color theme="1"/>
        <rFont val="Calibri"/>
        <family val="2"/>
        <scheme val="minor"/>
      </rPr>
      <t xml:space="preserve">Implements a business impact analysis to evaluate the likely effects resulting from disruption of normal business functioning due to a disaster and to identify which critical business functions should be prioritized for recovery.
</t>
    </r>
    <r>
      <rPr>
        <b/>
        <sz val="11"/>
        <color rgb="FF000000"/>
        <rFont val="Calibri"/>
        <family val="2"/>
      </rPr>
      <t xml:space="preserve">  d)  </t>
    </r>
    <r>
      <rPr>
        <sz val="12"/>
        <color theme="1"/>
        <rFont val="Calibri"/>
        <family val="2"/>
        <scheme val="minor"/>
      </rPr>
      <t xml:space="preserve">Conducts a remote work readiness assessment, including at minimum the following:    
      •  Evaluates which employees and/or positions (if any) are able to work remotely.    
      •  Evaluates which employees and/or positions (if any) have the necessary support infrastructure to work productively in a remote situation.   
      •  Evaluates whether organizational technology (e.g., company laptops, virtual private network (VPN)) is set up to support enterprise-wide remote work.    
      •  Implements the strategies necessary to support remote work readiness as determined by the evaluation, including (as applicable) methods of communication to employees during remote work and provision for alternate work locations.
</t>
    </r>
    <r>
      <rPr>
        <b/>
        <sz val="11"/>
        <color rgb="FF000000"/>
        <rFont val="Calibri"/>
        <family val="2"/>
      </rPr>
      <t xml:space="preserve">  e)  </t>
    </r>
    <r>
      <rPr>
        <sz val="12"/>
        <color theme="1"/>
        <rFont val="Calibri"/>
        <family val="2"/>
        <scheme val="minor"/>
      </rPr>
      <t xml:space="preserve">Outlines strategies to support short- and long-term continuity in various disasters (e.g., blizzard, pandemic), restore and maintain business operations following disruption and re-mobilize in response to recurring disasters.
</t>
    </r>
  </si>
  <si>
    <r>
      <rPr>
        <b/>
        <i/>
        <sz val="10"/>
        <color rgb="FF000000"/>
        <rFont val="Calibri"/>
        <family val="2"/>
      </rPr>
      <t xml:space="preserve">For All Spaces
</t>
    </r>
    <r>
      <rPr>
        <sz val="12"/>
        <color theme="1"/>
        <rFont val="Calibri"/>
        <family val="2"/>
        <scheme val="minor"/>
      </rPr>
      <t xml:space="preserve">Projects establish a plan for re-entry into the project after or during an emergency (e.g., natural disaster, public health emergency) addressing at minimum the following:
</t>
    </r>
    <r>
      <rPr>
        <b/>
        <sz val="11"/>
        <color rgb="FF000000"/>
        <rFont val="Calibri"/>
        <family val="2"/>
      </rPr>
      <t xml:space="preserve">  a)  </t>
    </r>
    <r>
      <rPr>
        <sz val="12"/>
        <color theme="1"/>
        <rFont val="Calibri"/>
        <family val="2"/>
        <scheme val="minor"/>
      </rPr>
      <t xml:space="preserve">Consultation with regular occupants before and after re-entry to understand their needs and concerns related to re-entry.
</t>
    </r>
    <r>
      <rPr>
        <b/>
        <sz val="11"/>
        <color rgb="FF000000"/>
        <rFont val="Calibri"/>
        <family val="2"/>
      </rPr>
      <t xml:space="preserve">  b)  </t>
    </r>
    <r>
      <rPr>
        <sz val="12"/>
        <color theme="1"/>
        <rFont val="Calibri"/>
        <family val="2"/>
        <scheme val="minor"/>
      </rPr>
      <t xml:space="preserve">Applicable safety, compliance and risk inspections of water, mechanical, electrical, ventilation and life safety systems, including necessary actions to restart building and facility systems after prolonged shutdown and approval or clearance for safe re-entry.
</t>
    </r>
    <r>
      <rPr>
        <b/>
        <sz val="11"/>
        <color rgb="FF000000"/>
        <rFont val="Calibri"/>
        <family val="2"/>
      </rPr>
      <t xml:space="preserve">  c)  </t>
    </r>
    <r>
      <rPr>
        <sz val="12"/>
        <color theme="1"/>
        <rFont val="Calibri"/>
        <family val="2"/>
        <scheme val="minor"/>
      </rPr>
      <t xml:space="preserve">A list of roles for those who will be responsible for overseeing the re-entry plan. While roles and contact information should be made available to an organization's personnel, it is not necessary to include this information in the plan submitted for purposes of verifying this feature.
</t>
    </r>
    <r>
      <rPr>
        <b/>
        <sz val="11"/>
        <color rgb="FF000000"/>
        <rFont val="Calibri"/>
        <family val="2"/>
      </rPr>
      <t xml:space="preserve">  d)  </t>
    </r>
    <r>
      <rPr>
        <sz val="12"/>
        <color theme="1"/>
        <rFont val="Calibri"/>
        <family val="2"/>
        <scheme val="minor"/>
      </rPr>
      <t xml:space="preserve">Re-evaluation and adjustment (as needed) of human resources, workplace wellness and employee support policies and amenities (e.g., use of common areas and shared spaces like wellness rooms, food provision, physical activity programs) to support a safer and healthier re-entry.
</t>
    </r>
    <r>
      <rPr>
        <b/>
        <sz val="11"/>
        <color rgb="FF000000"/>
        <rFont val="Calibri"/>
        <family val="2"/>
      </rPr>
      <t xml:space="preserve">  e)  </t>
    </r>
    <r>
      <rPr>
        <sz val="12"/>
        <color theme="1"/>
        <rFont val="Calibri"/>
        <family val="2"/>
        <scheme val="minor"/>
      </rPr>
      <t xml:space="preserve">Policy to support phased re-entry (as needed) offering part-time options, work from home flexibility and/or flexible schedules for all employees (as feasible), particularly for parents and caregivers who may have specific dependencies (e.g., due to childcare closures or a sick family member) and vulnerable groups (e.g., people with disabilities or who may be particularly vulnerable to infectious disease).
</t>
    </r>
    <r>
      <rPr>
        <b/>
        <sz val="11"/>
        <color rgb="FF000000"/>
        <rFont val="Calibri"/>
        <family val="2"/>
      </rPr>
      <t xml:space="preserve">  f)  </t>
    </r>
    <r>
      <rPr>
        <sz val="12"/>
        <color theme="1"/>
        <rFont val="Calibri"/>
        <family val="2"/>
        <scheme val="minor"/>
      </rPr>
      <t xml:space="preserve">Re-evaluation and adjustment (as needed) of facilities management policies and organizational protocols to support safer and healthier re-entry, including but not limited to:  
      •  Crowd management and spacing and physical distancing of individuals.  
      •  Heightened security measures (e.g., screening, security personnel).  
      •  Access to personal protective equipment (PPE).    
      •  Additional sanitization supplies and other cleaning or maintenance protocols.
</t>
    </r>
    <r>
      <rPr>
        <b/>
        <sz val="11"/>
        <color rgb="FF000000"/>
        <rFont val="Calibri"/>
        <family val="2"/>
      </rPr>
      <t xml:space="preserve">  g)  </t>
    </r>
    <r>
      <rPr>
        <sz val="12"/>
        <color theme="1"/>
        <rFont val="Calibri"/>
        <family val="2"/>
        <scheme val="minor"/>
      </rPr>
      <t xml:space="preserve">Contingency planning and re-closure measures should the same hazard that forced initial closure re-occur.
</t>
    </r>
    <r>
      <rPr>
        <b/>
        <sz val="11"/>
        <color rgb="FF000000"/>
        <rFont val="Calibri"/>
        <family val="2"/>
      </rPr>
      <t xml:space="preserve">  h)  </t>
    </r>
    <r>
      <rPr>
        <sz val="12"/>
        <color theme="1"/>
        <rFont val="Calibri"/>
        <family val="2"/>
        <scheme val="minor"/>
      </rPr>
      <t xml:space="preserve">Frequent communications through multiple methods (e.g., emails, signage, trainings) to all relevant stakeholders, including (as applicable) employees, occupants, residents, facilities management team, contractors and community members, on the re-entry plan, new or altered policies, operations and procedures, relevant local-, state-, national- or global-level re-entry guidelines and how the project will address occupant health and safety concerns.
</t>
    </r>
    <r>
      <rPr>
        <b/>
        <sz val="11"/>
        <color rgb="FF000000"/>
        <rFont val="Calibri"/>
        <family val="2"/>
      </rPr>
      <t xml:space="preserve">  i)  </t>
    </r>
    <r>
      <rPr>
        <sz val="12"/>
        <color theme="1"/>
        <rFont val="Calibri"/>
        <family val="2"/>
        <scheme val="minor"/>
      </rPr>
      <t xml:space="preserve">Evaluation and incorporation of re-entry guidelines (as available) provided by a relevant local-, regional- or global-level emergency response agency (e.g., WHO, government emergency management agency or equivalent) into the plan, and adherence to instructions provided by that agency during re-entry.
</t>
    </r>
  </si>
  <si>
    <r>
      <rPr>
        <b/>
        <i/>
        <sz val="10"/>
        <color rgb="FF000000"/>
        <rFont val="Calibri"/>
        <family val="2"/>
      </rPr>
      <t xml:space="preserve">For All Spaces
</t>
    </r>
    <r>
      <rPr>
        <sz val="12"/>
        <color theme="1"/>
        <rFont val="Calibri"/>
        <family val="2"/>
        <scheme val="minor"/>
      </rPr>
      <t xml:space="preserve">Projects located in a region with heightened risk of infectious respiratory disease transmission defined by a public health authority (e.g., World Health Organization, local public health agency) require at least one of the following for all occupants (including visitors) to enter the space:
</t>
    </r>
    <r>
      <rPr>
        <b/>
        <sz val="11"/>
        <color rgb="FF000000"/>
        <rFont val="Calibri"/>
        <family val="2"/>
      </rPr>
      <t xml:space="preserve">  a)  </t>
    </r>
    <r>
      <rPr>
        <sz val="12"/>
        <color theme="1"/>
        <rFont val="Calibri"/>
        <family val="2"/>
        <scheme val="minor"/>
      </rPr>
      <t xml:space="preserve">Proof of vaccination, including necessary boosters as applicable, for the disease of heightened risk.
</t>
    </r>
    <r>
      <rPr>
        <b/>
        <sz val="11"/>
        <color rgb="FF000000"/>
        <rFont val="Calibri"/>
        <family val="2"/>
      </rPr>
      <t xml:space="preserve">  b)  </t>
    </r>
    <r>
      <rPr>
        <sz val="12"/>
        <color theme="1"/>
        <rFont val="Calibri"/>
        <family val="2"/>
        <scheme val="minor"/>
      </rPr>
      <t xml:space="preserve">Both of the following: Proof of negative diagnostic testing for the disease of heightened risk and, for eligible employees (as applicable), access to diagnostic testing at no cost.Face masks worn indoors by, at minimum, unvaccinated occupants. Face masks are available for all occupants.
</t>
    </r>
  </si>
  <si>
    <r>
      <rPr>
        <b/>
        <i/>
        <sz val="10"/>
        <color rgb="FF000000"/>
        <rFont val="Calibri"/>
        <family val="2"/>
      </rPr>
      <t xml:space="preserve">For All Spaces
</t>
    </r>
    <r>
      <rPr>
        <sz val="12"/>
        <color theme="1"/>
        <rFont val="Calibri"/>
        <family val="2"/>
        <scheme val="minor"/>
      </rPr>
      <t xml:space="preserve">The project or organization meets the following requirements:
</t>
    </r>
    <r>
      <rPr>
        <b/>
        <sz val="11"/>
        <color rgb="FF000000"/>
        <rFont val="Calibri"/>
        <family val="2"/>
      </rPr>
      <t xml:space="preserve">  a)  </t>
    </r>
    <r>
      <rPr>
        <sz val="12"/>
        <color theme="1"/>
        <rFont val="Calibri"/>
        <family val="2"/>
        <scheme val="minor"/>
      </rPr>
      <t xml:space="preserve">A comprehensive mapping of the project or organization’s structure, operations and supply chains is conducted annually for Tier 1 suppliers in the following sectors (as applicable):  
      •  Construction.  
      •  Cleaning.  
      •  Catering.  
      •  Security.  
      •  Maintenance.
</t>
    </r>
    <r>
      <rPr>
        <b/>
        <sz val="11"/>
        <color rgb="FF000000"/>
        <rFont val="Calibri"/>
        <family val="2"/>
      </rPr>
      <t xml:space="preserve">  b)  </t>
    </r>
    <r>
      <rPr>
        <sz val="12"/>
        <color theme="1"/>
        <rFont val="Calibri"/>
        <family val="2"/>
        <scheme val="minor"/>
      </rPr>
      <t xml:space="preserve">A risk assessment is conducted annually that evaluates risks in the project or organization’s operations and Tier 1 suppliers (at minimum) in the above sectors for the following practices associated with modern slavery:  
      •  Worst forms of child labor.  
      •  Forced labor.  
      •  Traditional slavery.  
      •  Bonded labor.  
      •  Human trafficking.
</t>
    </r>
    <r>
      <rPr>
        <b/>
        <sz val="11"/>
        <color rgb="FF000000"/>
        <rFont val="Calibri"/>
        <family val="2"/>
      </rPr>
      <t xml:space="preserve">  c)  </t>
    </r>
    <r>
      <rPr>
        <sz val="12"/>
        <color theme="1"/>
        <rFont val="Calibri"/>
        <family val="2"/>
        <scheme val="minor"/>
      </rPr>
      <t xml:space="preserve">An annual report that discloses the following information is reviewed by the executive team, Board of Directors and/or equivalent high-level stakeholders and published on the project or organization’s website:  
      •  Processes of evaluation and risk assessment.  
      •  Risk assessment results, including the parts of the project or organization’s operations and supply chain where modern slavery risks have been identified.   
      •  Statement of commitment, including established goals and policies, aimed at identifying, preventing and mitigating modern slavery practices in the project or organization’s operations and supply chain.
</t>
    </r>
  </si>
  <si>
    <r>
      <rPr>
        <b/>
        <i/>
        <sz val="10"/>
        <color rgb="FF000000"/>
        <rFont val="Calibri"/>
        <family val="2"/>
      </rPr>
      <t xml:space="preserve">For All Spaces
</t>
    </r>
    <r>
      <rPr>
        <sz val="12"/>
        <color theme="1"/>
        <rFont val="Calibri"/>
        <family val="2"/>
        <scheme val="minor"/>
      </rPr>
      <t xml:space="preserve">The project or organization implements an action plan that meets the following requirements:
</t>
    </r>
    <r>
      <rPr>
        <b/>
        <sz val="11"/>
        <color rgb="FF000000"/>
        <rFont val="Calibri"/>
        <family val="2"/>
      </rPr>
      <t xml:space="preserve">  a)  </t>
    </r>
    <r>
      <rPr>
        <sz val="12"/>
        <color theme="1"/>
        <rFont val="Calibri"/>
        <family val="2"/>
        <scheme val="minor"/>
      </rPr>
      <t xml:space="preserve">Establishes annual targets for the prevention and/or mitigation of modern slavery in their operations and supply chain in the following areas (as applicable):  
      •  Construction.  
      •  Cleaning.  
      •  Catering.  
      •  Security.  
      •  Maintenance.
</t>
    </r>
    <r>
      <rPr>
        <b/>
        <sz val="11"/>
        <color rgb="FF000000"/>
        <rFont val="Calibri"/>
        <family val="2"/>
      </rPr>
      <t xml:space="preserve">  b)  </t>
    </r>
    <r>
      <rPr>
        <sz val="12"/>
        <color theme="1"/>
        <rFont val="Calibri"/>
        <family val="2"/>
        <scheme val="minor"/>
      </rPr>
      <t xml:space="preserve">Addresses implementation of the following strategies to meet established targets:  
      •  Anti-slavery and -human trafficking policies.  
      •  Responsible procurement policy.  
      •  Annual trainings, mandatory for employees involved in procurement and made available to all employees, educating about the consequences of modern slavery and the project or organization’s policies and steps for preventing, identifying and reporting observed or potential incidences of modern slavery practices.  
      •  Reporting protocol that allows employees and Tier 1 suppliers to anonymously report modern slavery risks and practices.  
      •  Process for review and remediation of any identified modern slavery practices to prevent and mitigate future incidents.  
      •  Process for consultation and revision of contracts, including establishing supplier obligations to address modern slavery, with any suppliers that have been identified as high risk for modern slavery practices.
</t>
    </r>
    <r>
      <rPr>
        <b/>
        <sz val="11"/>
        <color rgb="FF000000"/>
        <rFont val="Calibri"/>
        <family val="2"/>
      </rPr>
      <t xml:space="preserve">  c)  </t>
    </r>
    <r>
      <rPr>
        <sz val="12"/>
        <color theme="1"/>
        <rFont val="Calibri"/>
        <family val="2"/>
        <scheme val="minor"/>
      </rPr>
      <t xml:space="preserve">Establishes annual targets in requirement a and implements strategies in requirement b per the table below. 
Supplier LevelPoints  
Tier 1  1 
Tiers 1 &amp;amp; 2+ 2
</t>
    </r>
    <r>
      <rPr>
        <b/>
        <sz val="11"/>
        <color rgb="FF000000"/>
        <rFont val="Calibri"/>
        <family val="2"/>
      </rPr>
      <t xml:space="preserve">  d)  </t>
    </r>
    <r>
      <rPr>
        <sz val="12"/>
        <color theme="1"/>
        <rFont val="Calibri"/>
        <family val="2"/>
        <scheme val="minor"/>
      </rPr>
      <t xml:space="preserve">Describes how the project or organization assesses the effectiveness of the implemented strategies and updates targets or strategies accordingly.
</t>
    </r>
  </si>
  <si>
    <r>
      <rPr>
        <b/>
        <i/>
        <sz val="10"/>
        <color rgb="FF000000"/>
        <rFont val="Calibri"/>
        <family val="2"/>
      </rPr>
      <t xml:space="preserve">For All Spaces
</t>
    </r>
    <r>
      <rPr>
        <b/>
        <sz val="10"/>
        <color rgb="FF000000"/>
        <rFont val="Calibri"/>
        <family val="2"/>
      </rPr>
      <t xml:space="preserve">Domestic violence policy
</t>
    </r>
    <r>
      <rPr>
        <sz val="12"/>
        <color theme="1"/>
        <rFont val="Calibri"/>
        <family val="2"/>
        <scheme val="minor"/>
      </rPr>
      <t xml:space="preserve">The project maintains a policy that meets the following requirements:
</t>
    </r>
    <r>
      <rPr>
        <b/>
        <sz val="11"/>
        <color rgb="FF000000"/>
        <rFont val="Calibri"/>
        <family val="2"/>
      </rPr>
      <t xml:space="preserve">  a)  </t>
    </r>
    <r>
      <rPr>
        <sz val="12"/>
        <color theme="1"/>
        <rFont val="Calibri"/>
        <family val="2"/>
        <scheme val="minor"/>
      </rPr>
      <t>Provides at least ten days of leave, paid at the employee’s full salary or wages, during any 12-month period for use by employees who are victims of domestic violence. Leave must meet the following requirements:</t>
    </r>
    <r>
      <rPr>
        <vertAlign val="superscript"/>
        <sz val="11"/>
        <color rgb="FF000000"/>
        <rFont val="Calibri"/>
        <family val="2"/>
      </rPr>
      <t>5,7,8,12</t>
    </r>
    <r>
      <rPr>
        <sz val="11"/>
        <color rgb="FF000000"/>
        <rFont val="Calibri"/>
        <family val="2"/>
      </rPr>
      <t xml:space="preserve">    
      •  Distinct from paid time off, sick leave and family leave.    
      •  If requiring incident disclosure for employees to qualify, takes steps to protect employee privacy and encourage reporting.    
      •  Does not require a minimum qualifying period of employment before which employees can take leave.</t>
    </r>
    <r>
      <rPr>
        <sz val="11"/>
        <color rgb="FF000000"/>
        <rFont val="Calibri"/>
        <family val="2"/>
      </rPr>
      <t xml:space="preserve">
</t>
    </r>
    <r>
      <rPr>
        <b/>
        <sz val="11"/>
        <color rgb="FF000000"/>
        <rFont val="Calibri"/>
        <family val="2"/>
      </rPr>
      <t xml:space="preserve">  b)  </t>
    </r>
    <r>
      <rPr>
        <sz val="12"/>
        <color theme="1"/>
        <rFont val="Calibri"/>
        <family val="2"/>
        <scheme val="minor"/>
      </rPr>
      <t>Outlines a clear protocol for incident reporting and response that includes the following:    
      •  Process for employees to confidentially report incidents of domestic violence, including one or more designated contacts that employees can approach confidentially for support when reporting incidents.</t>
    </r>
    <r>
      <rPr>
        <vertAlign val="superscript"/>
        <sz val="11"/>
        <color rgb="FF000000"/>
        <rFont val="Calibri"/>
        <family val="2"/>
      </rPr>
      <t>8</t>
    </r>
    <r>
      <rPr>
        <sz val="11"/>
        <color rgb="FF000000"/>
        <rFont val="Calibri"/>
        <family val="2"/>
      </rPr>
      <t xml:space="preserve">    
      •  Process of incident response that includes consultation with the victim, prioritizes victim privacy and safety and ensures incident disclosure will not adversely impact victim employment status.</t>
    </r>
    <r>
      <rPr>
        <sz val="11"/>
        <color rgb="FF000000"/>
        <rFont val="Calibri"/>
        <family val="2"/>
      </rPr>
      <t xml:space="preserve">
</t>
    </r>
    <r>
      <rPr>
        <b/>
        <sz val="11"/>
        <color rgb="FF000000"/>
        <rFont val="Calibri"/>
        <family val="2"/>
      </rPr>
      <t xml:space="preserve">  c)  </t>
    </r>
    <r>
      <rPr>
        <sz val="12"/>
        <color theme="1"/>
        <rFont val="Calibri"/>
        <family val="2"/>
        <scheme val="minor"/>
      </rPr>
      <t>Offers at least two of the following to protect employees who report incidents of domestic violence:    
      •  Flexible working arrangements (e.g., adjusted work hours or workplace relocation).</t>
    </r>
    <r>
      <rPr>
        <vertAlign val="superscript"/>
        <sz val="11"/>
        <color rgb="FF000000"/>
        <rFont val="Calibri"/>
        <family val="2"/>
      </rPr>
      <t>5,7,8,12</t>
    </r>
    <r>
      <rPr>
        <sz val="11"/>
        <color rgb="FF000000"/>
        <rFont val="Calibri"/>
        <family val="2"/>
      </rPr>
      <t xml:space="preserve">    
      •  Heightened security measures (e.g., call screenings, controlled workplace access, duress alarms, changes to contact information, worksite security escorts).</t>
    </r>
    <r>
      <rPr>
        <vertAlign val="superscript"/>
        <sz val="11"/>
        <color rgb="FF000000"/>
        <rFont val="Calibri"/>
        <family val="2"/>
      </rPr>
      <t>2,5,8</t>
    </r>
    <r>
      <rPr>
        <sz val="11"/>
        <color rgb="FF000000"/>
        <rFont val="Calibri"/>
        <family val="2"/>
      </rPr>
      <t xml:space="preserve">    
      •  Referrals to local support organizations, community groups and crisis lines, including those available through Employee Assistance Programs (EAPs).</t>
    </r>
    <r>
      <rPr>
        <vertAlign val="superscript"/>
        <sz val="11"/>
        <color rgb="FF000000"/>
        <rFont val="Calibri"/>
        <family val="2"/>
      </rPr>
      <t>8,12</t>
    </r>
    <r>
      <rPr>
        <sz val="11"/>
        <color rgb="FF000000"/>
        <rFont val="Calibri"/>
        <family val="2"/>
      </rPr>
      <t xml:space="preserve">  
      •  Temporary accommodations or financial support to cover the costs of temporary accommodations.</t>
    </r>
    <r>
      <rPr>
        <vertAlign val="superscript"/>
        <sz val="11"/>
        <color rgb="FF000000"/>
        <rFont val="Calibri"/>
        <family val="2"/>
      </rPr>
      <t>5</t>
    </r>
    <r>
      <rPr>
        <sz val="11"/>
        <color rgb="FF000000"/>
        <rFont val="Calibri"/>
        <family val="2"/>
      </rPr>
      <t xml:space="preserve">
</t>
    </r>
    <r>
      <rPr>
        <b/>
        <sz val="11"/>
        <color rgb="FF000000"/>
        <rFont val="Calibri"/>
        <family val="2"/>
      </rPr>
      <t xml:space="preserve">  d)  </t>
    </r>
    <r>
      <rPr>
        <sz val="12"/>
        <color theme="1"/>
        <rFont val="Calibri"/>
        <family val="2"/>
        <scheme val="minor"/>
      </rPr>
      <t>Policy and related resources provided by the organization are easily and confidentially available (e.g., via a health portal, annual communications or employee website) and reviewed and adjusted (as needed) annually with opportunities for anonymous feedback from employees (e.g., surveys, feedback portal). Policy must be made available to all new employees during onboarding.</t>
    </r>
    <r>
      <rPr>
        <vertAlign val="superscript"/>
        <sz val="11"/>
        <color rgb="FF000000"/>
        <rFont val="Calibri"/>
        <family val="2"/>
      </rPr>
      <t>2,5</t>
    </r>
    <r>
      <rPr>
        <sz val="11"/>
        <color rgb="FF000000"/>
        <rFont val="Calibri"/>
        <family val="2"/>
      </rPr>
      <t xml:space="preserve">
</t>
    </r>
    <r>
      <rPr>
        <b/>
        <i/>
        <sz val="10"/>
        <color rgb="FF000000"/>
        <rFont val="Calibri"/>
        <family val="2"/>
      </rPr>
      <t xml:space="preserve">For All Spaces
</t>
    </r>
    <r>
      <rPr>
        <b/>
        <sz val="10"/>
        <color rgb="FF000000"/>
        <rFont val="Calibri"/>
        <family val="2"/>
      </rPr>
      <t xml:space="preserve">Employee education
</t>
    </r>
    <r>
      <rPr>
        <sz val="12"/>
        <color theme="1"/>
        <rFont val="Calibri"/>
        <family val="2"/>
        <scheme val="minor"/>
      </rPr>
      <t xml:space="preserve">The project offers in-person or virtual trainings (e.g., workshops, seminars) that meet the following requirements:
</t>
    </r>
    <r>
      <rPr>
        <b/>
        <sz val="11"/>
        <color rgb="FF000000"/>
        <rFont val="Calibri"/>
        <family val="2"/>
      </rPr>
      <t xml:space="preserve">  a)  </t>
    </r>
    <r>
      <rPr>
        <sz val="12"/>
        <color theme="1"/>
        <rFont val="Calibri"/>
        <family val="2"/>
        <scheme val="minor"/>
      </rPr>
      <t>Are required of all managers and made available to all employees.</t>
    </r>
    <r>
      <rPr>
        <vertAlign val="superscript"/>
        <sz val="11"/>
        <color rgb="FF000000"/>
        <rFont val="Calibri"/>
        <family val="2"/>
      </rPr>
      <t>2,8</t>
    </r>
    <r>
      <rPr>
        <sz val="11"/>
        <color rgb="FF000000"/>
        <rFont val="Calibri"/>
        <family val="2"/>
      </rPr>
      <t xml:space="preserve">
</t>
    </r>
    <r>
      <rPr>
        <b/>
        <sz val="11"/>
        <color rgb="FF000000"/>
        <rFont val="Calibri"/>
        <family val="2"/>
      </rPr>
      <t xml:space="preserve">  b)  </t>
    </r>
    <r>
      <rPr>
        <sz val="12"/>
        <color theme="1"/>
        <rFont val="Calibri"/>
        <family val="2"/>
        <scheme val="minor"/>
      </rPr>
      <t>Educate employees on the following topics:</t>
    </r>
    <r>
      <rPr>
        <vertAlign val="superscript"/>
        <sz val="11"/>
        <color rgb="FF000000"/>
        <rFont val="Calibri"/>
        <family val="2"/>
      </rPr>
      <t>7,12</t>
    </r>
    <r>
      <rPr>
        <sz val="11"/>
        <color rgb="FF000000"/>
        <rFont val="Calibri"/>
        <family val="2"/>
      </rPr>
      <t xml:space="preserve">    
      •  The project’s domestic violence policy and resources.    
      •  Signs and symptoms that a colleague or direct report may be a victim of domestic violence.     
      •  How to appropriately respond if a colleague or direct report discloses that they or another employee is experiencing domestic violence.</t>
    </r>
    <r>
      <rPr>
        <sz val="11"/>
        <color rgb="FF000000"/>
        <rFont val="Calibri"/>
        <family val="2"/>
      </rPr>
      <t xml:space="preserve">
</t>
    </r>
  </si>
  <si>
    <r>
      <rPr>
        <b/>
        <i/>
        <sz val="10"/>
        <color rgb="FF000000"/>
        <rFont val="Calibri"/>
        <family val="2"/>
      </rPr>
      <t xml:space="preserve">For All Spaces
</t>
    </r>
    <r>
      <rPr>
        <sz val="12"/>
        <color theme="1"/>
        <rFont val="Calibri"/>
        <family val="2"/>
        <scheme val="minor"/>
      </rPr>
      <t xml:space="preserve">The proposal  meets the following requirements:
</t>
    </r>
    <r>
      <rPr>
        <b/>
        <sz val="11"/>
        <color rgb="FF000000"/>
        <rFont val="Calibri"/>
        <family val="2"/>
      </rPr>
      <t xml:space="preserve">  a)  </t>
    </r>
    <r>
      <rPr>
        <sz val="12"/>
        <color theme="1"/>
        <rFont val="Calibri"/>
        <family val="2"/>
        <scheme val="minor"/>
      </rPr>
      <t xml:space="preserve">Consistent with applicable laws and regulations and leading practices in building design and operations.
</t>
    </r>
    <r>
      <rPr>
        <b/>
        <sz val="11"/>
        <color rgb="FF000000"/>
        <rFont val="Calibri"/>
        <family val="2"/>
      </rPr>
      <t xml:space="preserve">  b)  </t>
    </r>
    <r>
      <rPr>
        <sz val="12"/>
        <color theme="1"/>
        <rFont val="Calibri"/>
        <family val="2"/>
        <scheme val="minor"/>
      </rPr>
      <t xml:space="preserve">Positively impacts project occupants or the general public through one of the below:  
      •  Goes above and beyond the current requirements of an existing WELL v2 feature.   
      •  Relates to health and wellness in a novel way that is not covered in WELL v2.
</t>
    </r>
    <r>
      <rPr>
        <b/>
        <sz val="11"/>
        <color rgb="FF000000"/>
        <rFont val="Calibri"/>
        <family val="2"/>
      </rPr>
      <t xml:space="preserve">  c)  </t>
    </r>
    <r>
      <rPr>
        <sz val="12"/>
        <color theme="1"/>
        <rFont val="Calibri"/>
        <family val="2"/>
        <scheme val="minor"/>
      </rPr>
      <t xml:space="preserve">Substantiated by existing scientific, medical and/or industry research.
</t>
    </r>
  </si>
  <si>
    <r>
      <rPr>
        <b/>
        <i/>
        <sz val="10"/>
        <color rgb="FF000000"/>
        <rFont val="Calibri"/>
        <family val="2"/>
      </rPr>
      <t xml:space="preserve">For All Spaces
</t>
    </r>
    <r>
      <rPr>
        <sz val="12"/>
        <color theme="1"/>
        <rFont val="Calibri"/>
        <family val="2"/>
        <scheme val="minor"/>
      </rPr>
      <t xml:space="preserve">At least one member of the project team:
</t>
    </r>
    <r>
      <rPr>
        <b/>
        <sz val="11"/>
        <color rgb="FF000000"/>
        <rFont val="Calibri"/>
        <family val="2"/>
      </rPr>
      <t xml:space="preserve">  a)  </t>
    </r>
    <r>
      <rPr>
        <sz val="12"/>
        <color theme="1"/>
        <rFont val="Calibri"/>
        <family val="2"/>
        <scheme val="minor"/>
      </rPr>
      <t xml:space="preserve">Has achieved the WELL Accredited Professional credential.
</t>
    </r>
    <r>
      <rPr>
        <b/>
        <sz val="11"/>
        <color rgb="FF000000"/>
        <rFont val="Calibri"/>
        <family val="2"/>
      </rPr>
      <t xml:space="preserve">  b)  </t>
    </r>
    <r>
      <rPr>
        <sz val="12"/>
        <color theme="1"/>
        <rFont val="Calibri"/>
        <family val="2"/>
        <scheme val="minor"/>
      </rPr>
      <t xml:space="preserve">Maintains accreditation until project's initial certification is achieved.
</t>
    </r>
  </si>
  <si>
    <t xml:space="preserve">Annotated Documents:
 =&gt; Innovation Proposal
</t>
  </si>
  <si>
    <r>
      <rPr>
        <b/>
        <i/>
        <sz val="10"/>
        <color rgb="FF000000"/>
        <rFont val="Calibri"/>
        <family val="2"/>
      </rPr>
      <t xml:space="preserve">For All Spaces
</t>
    </r>
    <r>
      <rPr>
        <sz val="12"/>
        <color theme="1"/>
        <rFont val="Calibri"/>
        <family val="2"/>
        <scheme val="minor"/>
      </rPr>
      <t xml:space="preserve">Projects meet the following requirements:
</t>
    </r>
    <r>
      <rPr>
        <b/>
        <sz val="11"/>
        <color rgb="FF000000"/>
        <rFont val="Calibri"/>
        <family val="2"/>
      </rPr>
      <t xml:space="preserve">  a)  </t>
    </r>
    <r>
      <rPr>
        <sz val="12"/>
        <color theme="1"/>
        <rFont val="Calibri"/>
        <family val="2"/>
        <scheme val="minor"/>
      </rPr>
      <t xml:space="preserve">Projects provide free tours of the WELL Certified space. Tours may be offered on a pre-determined schedule or upon request and achieve the below:  
      •  Offered at least six times per year.  
      •  Attended by at least 50 visitors per year.
</t>
    </r>
    <r>
      <rPr>
        <b/>
        <sz val="11"/>
        <color rgb="FF000000"/>
        <rFont val="Calibri"/>
        <family val="2"/>
      </rPr>
      <t xml:space="preserve">  b)  </t>
    </r>
    <r>
      <rPr>
        <sz val="12"/>
        <color theme="1"/>
        <rFont val="Calibri"/>
        <family val="2"/>
        <scheme val="minor"/>
      </rPr>
      <t xml:space="preserve">Projects include at least two WELL educational components alongside the tours (e.g., permanent signage highlighting WELL features, a case study about WELL Certification, a newsletter or other printed/online publication featuring occupant engagement with WELL).
</t>
    </r>
    <r>
      <rPr>
        <b/>
        <sz val="11"/>
        <color rgb="FF000000"/>
        <rFont val="Calibri"/>
        <family val="2"/>
      </rPr>
      <t xml:space="preserve">  c)  </t>
    </r>
    <r>
      <rPr>
        <sz val="12"/>
        <color theme="1"/>
        <rFont val="Calibri"/>
        <family val="2"/>
        <scheme val="minor"/>
      </rPr>
      <t xml:space="preserve">Projects describe at least one way in which availability of tours is advertised (e.g., project website, signage, social media).
</t>
    </r>
  </si>
  <si>
    <r>
      <rPr>
        <b/>
        <i/>
        <sz val="10"/>
        <color rgb="FF000000"/>
        <rFont val="Calibri"/>
        <family val="2"/>
      </rPr>
      <t xml:space="preserve">For All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Within the last three years, the project has completed an independent health and well-being program, or an initiative approved by IWBI and listed on IWBI's website (https://v2.wellcertified.com/resources/preapproved-programs).
</t>
    </r>
  </si>
  <si>
    <r>
      <rPr>
        <b/>
        <i/>
        <sz val="10"/>
        <color rgb="FF000000"/>
        <rFont val="Calibri"/>
        <family val="2"/>
      </rPr>
      <t xml:space="preserve">For All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The project is certified in a green building rating system approved by IWBI and listed on IWBI's website (https://v2.wellcertified.com/resources/preapproved-programs).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</si>
  <si>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Project  owner conducts assessment of carbon emissions across their entire organization,  or in the case of WELL Portfolio, across the portion of the organization  related to the defined portfolio.
</t>
    </r>
    <r>
      <rPr>
        <b/>
        <sz val="11"/>
        <color rgb="FF000000"/>
        <rFont val="Calibri"/>
        <family val="2"/>
      </rPr>
      <t xml:space="preserve">  b)  </t>
    </r>
    <r>
      <rPr>
        <sz val="12"/>
        <color theme="1"/>
        <rFont val="Calibri"/>
        <family val="2"/>
        <scheme val="minor"/>
      </rPr>
      <t xml:space="preserve">Analysis  is undertaken in accordance with GHG Corporate Standard, ISO14064-1:2018, or another program based on one of these two.
</t>
    </r>
    <r>
      <rPr>
        <b/>
        <sz val="11"/>
        <color rgb="FF000000"/>
        <rFont val="Calibri"/>
        <family val="2"/>
      </rPr>
      <t xml:space="preserve">  c)  </t>
    </r>
    <r>
      <rPr>
        <sz val="12"/>
        <color theme="1"/>
        <rFont val="Calibri"/>
        <family val="2"/>
        <scheme val="minor"/>
      </rPr>
      <t xml:space="preserve">Analysis  must include within the defined reporting boundary the scopes, shown in the  table below, which earns the corresponding number of points.                                    
     	    Scope           	    Points             
     	    All emissions    in Scope 1 and Scope 2.           	    1             
     	    All of the    above, plus all emissions from at least the top three categories of Scope 3    (include a justification for selecting these categories).           	    2
</t>
    </r>
    <r>
      <rPr>
        <b/>
        <sz val="11"/>
        <color rgb="FF000000"/>
        <rFont val="Calibri"/>
        <family val="2"/>
      </rPr>
      <t xml:space="preserve">  d)  </t>
    </r>
    <r>
      <rPr>
        <sz val="12"/>
        <color theme="1"/>
        <rFont val="Calibri"/>
        <family val="2"/>
        <scheme val="minor"/>
      </rPr>
      <t xml:space="preserve">Data  is reviewed and audited at least at the level of a Limited Assurance engagement.
</t>
    </r>
    <r>
      <rPr>
        <b/>
        <sz val="11"/>
        <color rgb="FF000000"/>
        <rFont val="Calibri"/>
        <family val="2"/>
      </rPr>
      <t xml:space="preserve">  e)  </t>
    </r>
    <r>
      <rPr>
        <sz val="12"/>
        <color theme="1"/>
        <rFont val="Calibri"/>
        <family val="2"/>
        <scheme val="minor"/>
      </rPr>
      <t xml:space="preserve">Results are updated annually.
</t>
    </r>
    <r>
      <rPr>
        <b/>
        <sz val="11"/>
        <color rgb="FF000000"/>
        <rFont val="Calibri"/>
        <family val="2"/>
      </rPr>
      <t xml:space="preserve">  f)  </t>
    </r>
    <r>
      <rPr>
        <sz val="12"/>
        <color theme="1"/>
        <rFont val="Calibri"/>
        <family val="2"/>
        <scheme val="minor"/>
      </rPr>
      <t xml:space="preserve">Results  are prominently and publicly available (e.g., on company website, in annual  report.)
</t>
    </r>
  </si>
  <si>
    <r>
      <rPr>
        <b/>
        <i/>
        <sz val="10"/>
        <color rgb="FF000000"/>
        <rFont val="Calibri"/>
        <family val="2"/>
      </rPr>
      <t xml:space="preserve">For All Spaces
</t>
    </r>
    <r>
      <rPr>
        <b/>
        <sz val="10"/>
        <color rgb="FF000000"/>
        <rFont val="Calibri"/>
        <family val="2"/>
      </rPr>
      <t xml:space="preserve">Science Based Target Commitment (1 pt)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Project  organization has submitted a commitment letter and is recognized as “Committed”  by the Science Based Targets initiative.</t>
    </r>
    <r>
      <rPr>
        <vertAlign val="superscript"/>
        <sz val="11"/>
        <color rgb="FF000000"/>
        <rFont val="Calibri"/>
        <family val="2"/>
      </rPr>
      <t>10</t>
    </r>
    <r>
      <rPr>
        <sz val="11"/>
        <color rgb="FF000000"/>
        <rFont val="Calibri"/>
        <family val="2"/>
      </rPr>
      <t xml:space="preserve">
</t>
    </r>
    <r>
      <rPr>
        <b/>
        <sz val="11"/>
        <color rgb="FF000000"/>
        <rFont val="Calibri"/>
        <family val="2"/>
      </rPr>
      <t xml:space="preserve">  b)  </t>
    </r>
    <r>
      <rPr>
        <sz val="12"/>
        <color theme="1"/>
        <rFont val="Calibri"/>
        <family val="2"/>
        <scheme val="minor"/>
      </rPr>
      <t xml:space="preserve">Commitment  is prominently and publicly available (e.g., on company website, in annual  report.)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Approved Science Based Target (3 pts)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Project  organization has an approved science-based target and is recognized as “Targets  Set” by the Science Based Targets initiative.</t>
    </r>
    <r>
      <rPr>
        <vertAlign val="superscript"/>
        <sz val="11"/>
        <color rgb="FF000000"/>
        <rFont val="Calibri"/>
        <family val="2"/>
      </rPr>
      <t>10</t>
    </r>
    <r>
      <rPr>
        <sz val="11"/>
        <color rgb="FF000000"/>
        <rFont val="Calibri"/>
        <family val="2"/>
      </rPr>
      <t xml:space="preserve">
</t>
    </r>
    <r>
      <rPr>
        <b/>
        <sz val="11"/>
        <color rgb="FF000000"/>
        <rFont val="Calibri"/>
        <family val="2"/>
      </rPr>
      <t xml:space="preserve">  b)  </t>
    </r>
    <r>
      <rPr>
        <sz val="12"/>
        <color theme="1"/>
        <rFont val="Calibri"/>
        <family val="2"/>
        <scheme val="minor"/>
      </rPr>
      <t xml:space="preserve">Commitment  is prominently and publicly available (e.g., on company website, in annual  report.)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Project-developed Goal (2 pts)
</t>
    </r>
    <r>
      <rPr>
        <sz val="12"/>
        <color theme="1"/>
        <rFont val="Calibri"/>
        <family val="2"/>
        <scheme val="minor"/>
      </rPr>
      <t xml:space="preserve">Project develops a carbon reduction goal as follows:
</t>
    </r>
    <r>
      <rPr>
        <b/>
        <sz val="11"/>
        <color rgb="FF000000"/>
        <rFont val="Calibri"/>
        <family val="2"/>
      </rPr>
      <t xml:space="preserve">  a)  </t>
    </r>
    <r>
      <rPr>
        <sz val="12"/>
        <color theme="1"/>
        <rFont val="Calibri"/>
        <family val="2"/>
        <scheme val="minor"/>
      </rPr>
      <t xml:space="preserve">A  base year within the previous 5 years is selected.
</t>
    </r>
    <r>
      <rPr>
        <b/>
        <sz val="11"/>
        <color rgb="FF000000"/>
        <rFont val="Calibri"/>
        <family val="2"/>
      </rPr>
      <t xml:space="preserve">  b)  </t>
    </r>
    <r>
      <rPr>
        <sz val="12"/>
        <color theme="1"/>
        <rFont val="Calibri"/>
        <family val="2"/>
        <scheme val="minor"/>
      </rPr>
      <t xml:space="preserve">Goal  includes all emissions from Scopes 1 and 2, plus at least the top three  categories of Scope 3.
</t>
    </r>
    <r>
      <rPr>
        <b/>
        <sz val="11"/>
        <color rgb="FF000000"/>
        <rFont val="Calibri"/>
        <family val="2"/>
      </rPr>
      <t xml:space="preserve">  c)  </t>
    </r>
    <r>
      <rPr>
        <sz val="12"/>
        <color theme="1"/>
        <rFont val="Calibri"/>
        <family val="2"/>
        <scheme val="minor"/>
      </rPr>
      <t xml:space="preserve">Goal  is based on absolute emissions (i.e., not emissions intensity).
</t>
    </r>
    <r>
      <rPr>
        <b/>
        <sz val="11"/>
        <color rgb="FF000000"/>
        <rFont val="Calibri"/>
        <family val="2"/>
      </rPr>
      <t xml:space="preserve">  d)  </t>
    </r>
    <r>
      <rPr>
        <sz val="12"/>
        <color theme="1"/>
        <rFont val="Calibri"/>
        <family val="2"/>
        <scheme val="minor"/>
      </rPr>
      <t xml:space="preserve">Goal  includes targets of a year-over-year reduction of 3%, at minimum, for each of  the next 10 years, or until carbon neutrality is reached.
</t>
    </r>
    <r>
      <rPr>
        <b/>
        <sz val="11"/>
        <color rgb="FF000000"/>
        <rFont val="Calibri"/>
        <family val="2"/>
      </rPr>
      <t xml:space="preserve">  e)  </t>
    </r>
    <r>
      <rPr>
        <sz val="12"/>
        <color theme="1"/>
        <rFont val="Calibri"/>
        <family val="2"/>
        <scheme val="minor"/>
      </rPr>
      <t xml:space="preserve">Goal  is prominently and publicly available (e.g., on company website, in annual  report.)
</t>
    </r>
  </si>
  <si>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Project  has set a carbon reduction goal at least one reporting year prior to pursuing  this part. (This may have occurred prior to participating in WELL.)
</t>
    </r>
    <r>
      <rPr>
        <b/>
        <sz val="11"/>
        <color rgb="FF000000"/>
        <rFont val="Calibri"/>
        <family val="2"/>
      </rPr>
      <t xml:space="preserve">  b)  </t>
    </r>
    <r>
      <rPr>
        <sz val="12"/>
        <color theme="1"/>
        <rFont val="Calibri"/>
        <family val="2"/>
        <scheme val="minor"/>
      </rPr>
      <t xml:space="preserve">The carbon emissions demonstrate the goal has  been met by comparing it to one of the following:  
      •  Calculating the reduction based on results of  the most recent reporting year to those of the previous reporting year.  
      •  Calculating the average year-over-year reduction  of up to the past 5 years.
</t>
    </r>
  </si>
  <si>
    <t>β  Commit to Ergonomic Improvement</t>
  </si>
  <si>
    <t>β Support Remote Work Ergonomics</t>
  </si>
  <si>
    <r>
      <rPr>
        <b/>
        <i/>
        <sz val="10"/>
        <color rgb="FF000000"/>
        <rFont val="Calibri"/>
        <family val="2"/>
      </rPr>
      <t xml:space="preserve">For All Spaces
</t>
    </r>
    <r>
      <rPr>
        <sz val="12"/>
        <color theme="1"/>
        <rFont val="Calibri"/>
        <family val="2"/>
        <scheme val="minor"/>
      </rPr>
      <t xml:space="preserve">If project has a regularly occupied space at or below grade, one of the following requirements is met:
</t>
    </r>
    <r>
      <rPr>
        <b/>
        <sz val="11"/>
        <color rgb="FF000000"/>
        <rFont val="Calibri"/>
        <family val="2"/>
      </rPr>
      <t xml:space="preserve">  a)  </t>
    </r>
    <r>
      <rPr>
        <sz val="12"/>
        <color theme="1"/>
        <rFont val="Calibri"/>
        <family val="2"/>
        <scheme val="minor"/>
      </rPr>
      <t xml:space="preserve">The radon level is less than 0.15 Bq/L [4 pCi/L], as tested by a professional demonstrated not to have a conflict of interest. One test is conducted per 2,300 m² [25,000 ft²] of the lowest regularly occupied space at or below grade with natural ventilation.
</t>
    </r>
    <r>
      <rPr>
        <b/>
        <sz val="11"/>
        <color rgb="FF000000"/>
        <rFont val="Calibri"/>
        <family val="2"/>
      </rPr>
      <t xml:space="preserve">  b)  </t>
    </r>
    <r>
      <rPr>
        <sz val="12"/>
        <color theme="1"/>
        <rFont val="Calibri"/>
        <family val="2"/>
        <scheme val="minor"/>
      </rPr>
      <t xml:space="preserve">All regularly occupied spaces at or below grade meet the 'Mechanically ventilated spaces' option of Part 1: Ensure Adequate Ventilation in Feature A03: Ventilation Effectiveness.
</t>
    </r>
  </si>
  <si>
    <t xml:space="preserve">On-Site Assessment:
 =&gt; On-site Photographs
Photographic evidence
</t>
  </si>
  <si>
    <r>
      <rPr>
        <b/>
        <i/>
        <sz val="10"/>
        <color rgb="FF000000"/>
        <rFont val="Calibri"/>
        <family val="2"/>
      </rPr>
      <t xml:space="preserve">For All Spaces except Dwelling Units
</t>
    </r>
    <r>
      <rPr>
        <b/>
        <sz val="10"/>
        <color rgb="FF000000"/>
        <rFont val="Calibri"/>
        <family val="2"/>
      </rPr>
      <t xml:space="preserve">Mechanically ventilated spaces
</t>
    </r>
    <r>
      <rPr>
        <sz val="12"/>
        <color theme="1"/>
        <rFont val="Calibri"/>
        <family val="2"/>
        <scheme val="minor"/>
      </rPr>
      <t xml:space="preserve">Projects utilizing mechanical ventilation comply with ventilation  supply and exhaust rates set in one of the  following:
</t>
    </r>
    <r>
      <rPr>
        <b/>
        <sz val="11"/>
        <color rgb="FF000000"/>
        <rFont val="Calibri"/>
        <family val="2"/>
      </rPr>
      <t xml:space="preserve">  a)  </t>
    </r>
    <r>
      <rPr>
        <sz val="12"/>
        <color theme="1"/>
        <rFont val="Calibri"/>
        <family val="2"/>
        <scheme val="minor"/>
      </rPr>
      <t xml:space="preserve">AS 1668.2-2012 or any more recent version. Note that projects that wish to  comply with AS 1668.2 must assume a minimum density of 16 m² [170 ft²] per person.
</t>
    </r>
    <r>
      <rPr>
        <b/>
        <sz val="11"/>
        <color rgb="FF000000"/>
        <rFont val="Calibri"/>
        <family val="2"/>
      </rPr>
      <t xml:space="preserve">  b)  </t>
    </r>
    <r>
      <rPr>
        <sz val="12"/>
        <color theme="1"/>
        <rFont val="Calibri"/>
        <family val="2"/>
        <scheme val="minor"/>
      </rPr>
      <t xml:space="preserve">CIBSE Guide A: Environmental  Design, version 2007 or any more recent version.
</t>
    </r>
    <r>
      <rPr>
        <b/>
        <sz val="11"/>
        <color rgb="FF000000"/>
        <rFont val="Calibri"/>
        <family val="2"/>
      </rPr>
      <t xml:space="preserve">  c)  </t>
    </r>
    <r>
      <rPr>
        <sz val="12"/>
        <color theme="1"/>
        <rFont val="Calibri"/>
        <family val="2"/>
        <scheme val="minor"/>
      </rPr>
      <t xml:space="preserve">ASHRAE 62.1-2010 or any more recent  versions (Ventilation Rate Procedure or IAQ Procedure).
</t>
    </r>
    <r>
      <rPr>
        <b/>
        <sz val="11"/>
        <color rgb="FF000000"/>
        <rFont val="Calibri"/>
        <family val="2"/>
      </rPr>
      <t xml:space="preserve">  d)  </t>
    </r>
    <r>
      <rPr>
        <sz val="12"/>
        <color theme="1"/>
        <rFont val="Calibri"/>
        <family val="2"/>
        <scheme val="minor"/>
      </rPr>
      <t xml:space="preserve">CEN Standards EN 15251:2007 and EN  16798-3:2017 or any more recent versions. The requirements of CEN Standard EN 15251:2007 must be met as well  as the performance requirements of CEN Standard EN   16798-3:2017     related to  ventilation and room conditioning systems (excluding sections 7.3, 7.6, A.16 and A.17). Note that projects must meet Category I or II as described in the  standards.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Naturally ventilated spaces
</t>
    </r>
    <r>
      <rPr>
        <sz val="12"/>
        <color theme="1"/>
        <rFont val="Calibri"/>
        <family val="2"/>
        <scheme val="minor"/>
      </rPr>
      <t xml:space="preserve">Projects using natural ventilation only (no mechanical ventilation) meet the following requirements:
</t>
    </r>
    <r>
      <rPr>
        <b/>
        <sz val="11"/>
        <color rgb="FF000000"/>
        <rFont val="Calibri"/>
        <family val="2"/>
      </rPr>
      <t xml:space="preserve">  a)  </t>
    </r>
    <r>
      <rPr>
        <sz val="12"/>
        <color theme="1"/>
        <rFont val="Calibri"/>
        <family val="2"/>
        <scheme val="minor"/>
      </rPr>
      <t xml:space="preserve">Outdoor PM2.5, PM10, carbon monoxide and ozone levels within 4 km [2.5 mi] of the building are compliant with the levels specified in Feature A01: Air Quality Standards for at least 95% of all hours in the previous year.
</t>
    </r>
    <r>
      <rPr>
        <b/>
        <sz val="11"/>
        <color rgb="FF000000"/>
        <rFont val="Calibri"/>
        <family val="2"/>
      </rPr>
      <t xml:space="preserve">  b)  </t>
    </r>
    <r>
      <rPr>
        <sz val="12"/>
        <color theme="1"/>
        <rFont val="Calibri"/>
        <family val="2"/>
        <scheme val="minor"/>
      </rPr>
      <t xml:space="preserve">One of the following design criteria:  
      •  Natural Ventilation Procedure in ASHRAE 62.1-2010 or any more recent version (as appropriate for number of floors above grade).  
      •  CIBSE AM10: Natural Ventilation in Non-Domestic Buildings (2005    or any more recent version) section 2.4 – Natural ventilation strategies and chapter 4 – Design Calculations.
</t>
    </r>
    <r>
      <rPr>
        <b/>
        <i/>
        <sz val="10"/>
        <color rgb="FF000000"/>
        <rFont val="Calibri"/>
        <family val="2"/>
      </rPr>
      <t xml:space="preserve">For All Spaces except Dwelling Units
</t>
    </r>
    <r>
      <rPr>
        <b/>
        <sz val="10"/>
        <color rgb="FF000000"/>
        <rFont val="Calibri"/>
        <family val="2"/>
      </rPr>
      <t xml:space="preserve">Naturally ventilated spaces
</t>
    </r>
    <r>
      <rPr>
        <sz val="12"/>
        <color theme="1"/>
        <rFont val="Calibri"/>
        <family val="2"/>
        <scheme val="minor"/>
      </rPr>
      <t xml:space="preserve">Projects using natural ventilation only (no mechanical ventilation) meet the following requirements:
</t>
    </r>
    <r>
      <rPr>
        <b/>
        <sz val="11"/>
        <color rgb="FF000000"/>
        <rFont val="Calibri"/>
        <family val="2"/>
      </rPr>
      <t xml:space="preserve">  a)  </t>
    </r>
    <r>
      <rPr>
        <sz val="12"/>
        <color theme="1"/>
        <rFont val="Calibri"/>
        <family val="2"/>
        <scheme val="minor"/>
      </rPr>
      <t xml:space="preserve">Outdoor air meets the following thresholds as an average for the previous year:  
      •  PM2.5 less than 25 μg/m³.  
      •  PM10 less than 50 μg/m³.
</t>
    </r>
    <r>
      <rPr>
        <b/>
        <sz val="11"/>
        <color rgb="FF000000"/>
        <rFont val="Calibri"/>
        <family val="2"/>
      </rPr>
      <t xml:space="preserve">  b)  </t>
    </r>
    <r>
      <rPr>
        <sz val="12"/>
        <color theme="1"/>
        <rFont val="Calibri"/>
        <family val="2"/>
        <scheme val="minor"/>
      </rPr>
      <t xml:space="preserve">One of the following design criteria:  
      •  Natural Ventilation Procedure in ASHRAE 62.1-2010 or any more recent version (as appropriate for number of floors above grade).   
      •  CIBSE AM10: Natural Ventilation in Non-Domestic Buildings (2005    or any more recent version) section 2.4 – Natural ventilation strategies and chapter 4 – Design Calculations.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Naturally ventilated spaces
</t>
    </r>
    <r>
      <rPr>
        <sz val="12"/>
        <color theme="1"/>
        <rFont val="Calibri"/>
        <family val="2"/>
        <scheme val="minor"/>
      </rPr>
      <t xml:space="preserve">Projects using natural ventilation only (no mechanical ventilation) meet the following requirements:
</t>
    </r>
    <r>
      <rPr>
        <b/>
        <sz val="11"/>
        <color rgb="FF000000"/>
        <rFont val="Calibri"/>
        <family val="2"/>
      </rPr>
      <t xml:space="preserve">  a)  </t>
    </r>
    <r>
      <rPr>
        <sz val="12"/>
        <color theme="1"/>
        <rFont val="Calibri"/>
        <family val="2"/>
        <scheme val="minor"/>
      </rPr>
      <t xml:space="preserve">Outdoor air meets the following thresholds   as an average for     the previous year:  
      •  PM2.5 less than 35 μg/m³.  
      •  PM10 less than 70 μg/m³.
</t>
    </r>
    <r>
      <rPr>
        <b/>
        <sz val="11"/>
        <color rgb="FF000000"/>
        <rFont val="Calibri"/>
        <family val="2"/>
      </rPr>
      <t xml:space="preserve">  b)  </t>
    </r>
    <r>
      <rPr>
        <sz val="12"/>
        <color theme="1"/>
        <rFont val="Calibri"/>
        <family val="2"/>
        <scheme val="minor"/>
      </rPr>
      <t xml:space="preserve">One of the following design criteria:  
      •  Natural Ventilation Procedure in ASHRAE 62.1-2010 or any more recent version (as appropriate for number of floors above grade).   
      •  CIBSE AM10: Natural Ventilation in Non-Domestic Buildings (2005    or any more recent version) section 2.4 – Natural ventilation strategies and chapter 4 – Design Calculations.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Mixed-mode ventilated spaces
</t>
    </r>
    <r>
      <rPr>
        <sz val="12"/>
        <color theme="1"/>
        <rFont val="Calibri"/>
        <family val="2"/>
        <scheme val="minor"/>
      </rPr>
      <t xml:space="preserve">Projects using mixed-mode ventilation meet one of the following requirements:
</t>
    </r>
    <r>
      <rPr>
        <b/>
        <sz val="11"/>
        <color rgb="FF000000"/>
        <rFont val="Calibri"/>
        <family val="2"/>
      </rPr>
      <t xml:space="preserve">  a)  </t>
    </r>
    <r>
      <rPr>
        <sz val="12"/>
        <color theme="1"/>
        <rFont val="Calibri"/>
        <family val="2"/>
        <scheme val="minor"/>
      </rPr>
      <t xml:space="preserve">Project complies with the requirements set for naturally ventilated spaces when mechanical system is not in use and the requirements for mechanical ventilation when the mechanical system is in use. Mechanical ventilation must be operated when outdoor air quality conditions are above the limits in Feature A01: Fundamental Air Quality.
</t>
    </r>
    <r>
      <rPr>
        <b/>
        <sz val="11"/>
        <color rgb="FF000000"/>
        <rFont val="Calibri"/>
        <family val="2"/>
      </rPr>
      <t xml:space="preserve">  b)  </t>
    </r>
    <r>
      <rPr>
        <sz val="12"/>
        <color theme="1"/>
        <rFont val="Calibri"/>
        <family val="2"/>
        <scheme val="minor"/>
      </rPr>
      <t xml:space="preserve">Operate with mechanical ventilation CIBSE AM13: Mixed Mode Ventilation, version 2000    or any more recent version.
</t>
    </r>
    <r>
      <rPr>
        <b/>
        <i/>
        <sz val="10"/>
        <color rgb="FF000000"/>
        <rFont val="Calibri"/>
        <family val="2"/>
      </rPr>
      <t xml:space="preserve">For Dwelling Units
</t>
    </r>
    <r>
      <rPr>
        <b/>
        <sz val="10"/>
        <color rgb="FF000000"/>
        <rFont val="Calibri"/>
        <family val="2"/>
      </rPr>
      <t xml:space="preserve">Mechanically ventilated spaces
</t>
    </r>
    <r>
      <rPr>
        <sz val="12"/>
        <color theme="1"/>
        <rFont val="Calibri"/>
        <family val="2"/>
        <scheme val="minor"/>
      </rPr>
      <t xml:space="preserve">Projects utilizing mechanical ventilation comply with ventilation supply and exhaust rates set in one of the following:
</t>
    </r>
    <r>
      <rPr>
        <b/>
        <sz val="11"/>
        <color rgb="FF000000"/>
        <rFont val="Calibri"/>
        <family val="2"/>
      </rPr>
      <t xml:space="preserve">  a)  </t>
    </r>
    <r>
      <rPr>
        <sz val="12"/>
        <color theme="1"/>
        <rFont val="Calibri"/>
        <family val="2"/>
        <scheme val="minor"/>
      </rPr>
      <t xml:space="preserve">ASHRAE 62.2-2016 (continuous or intermittent ventilation system requirements) or any more recent version.
</t>
    </r>
    <r>
      <rPr>
        <b/>
        <sz val="11"/>
        <color rgb="FF000000"/>
        <rFont val="Calibri"/>
        <family val="2"/>
      </rPr>
      <t xml:space="preserve">  b)  </t>
    </r>
    <r>
      <rPr>
        <sz val="12"/>
        <color theme="1"/>
        <rFont val="Calibri"/>
        <family val="2"/>
        <scheme val="minor"/>
      </rPr>
      <t xml:space="preserve">CEN Standards EN 15251:2007    or any more recent version. Note that projects must meet Category I or II as described in the standards.
</t>
    </r>
    <r>
      <rPr>
        <b/>
        <sz val="11"/>
        <color rgb="FF000000"/>
        <rFont val="Calibri"/>
        <family val="2"/>
      </rPr>
      <t xml:space="preserve">  c)  </t>
    </r>
    <r>
      <rPr>
        <sz val="12"/>
        <color theme="1"/>
        <rFont val="Calibri"/>
        <family val="2"/>
        <scheme val="minor"/>
      </rPr>
      <t xml:space="preserve">AS 1668.2-2012 or any more recent version.
</t>
    </r>
    <r>
      <rPr>
        <b/>
        <sz val="11"/>
        <color rgb="FF000000"/>
        <rFont val="Calibri"/>
        <family val="2"/>
      </rPr>
      <t xml:space="preserve">  d)  </t>
    </r>
    <r>
      <rPr>
        <sz val="12"/>
        <color theme="1"/>
        <rFont val="Calibri"/>
        <family val="2"/>
        <scheme val="minor"/>
      </rPr>
      <t xml:space="preserve">CIBSE Guide A: Environmental Design, version 2007 or any more recent version.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Naturally ventilated spaces
</t>
    </r>
    <r>
      <rPr>
        <sz val="12"/>
        <color theme="1"/>
        <rFont val="Calibri"/>
        <family val="2"/>
        <scheme val="minor"/>
      </rPr>
      <t xml:space="preserve">Projects using natural ventilation only (no mechanical ventilation) meet the following requirements:
</t>
    </r>
    <r>
      <rPr>
        <b/>
        <sz val="11"/>
        <color rgb="FF000000"/>
        <rFont val="Calibri"/>
        <family val="2"/>
      </rPr>
      <t xml:space="preserve">  a)  </t>
    </r>
    <r>
      <rPr>
        <sz val="12"/>
        <color theme="1"/>
        <rFont val="Calibri"/>
        <family val="2"/>
        <scheme val="minor"/>
      </rPr>
      <t xml:space="preserve">Outdoor PM2.5, PM10, carbon monoxide, ozone and nitrogen dioxide levels within 4 km [2.5 mi] of the building are compliant with the thresholds specified in Feature A01: Air Quality Standards for at least 95% of all hours in the previous year.
</t>
    </r>
    <r>
      <rPr>
        <b/>
        <sz val="11"/>
        <color rgb="FF000000"/>
        <rFont val="Calibri"/>
        <family val="2"/>
      </rPr>
      <t xml:space="preserve">  b)  </t>
    </r>
    <r>
      <rPr>
        <sz val="12"/>
        <color theme="1"/>
        <rFont val="Calibri"/>
        <family val="2"/>
        <scheme val="minor"/>
      </rPr>
      <t xml:space="preserve">One of the following design criteria:  
      •  Natural Ventilation Procedure in ASHRAE 62.1-2010 or any more recent version.   
      •  CEN Standards EN 15251:2007 or any more recent version. Note that projects must meet Category I or II as described in the standards.   
      •  CIBSE Guide A: Environmental Design, version 2007 or any more recent version.
</t>
    </r>
    <r>
      <rPr>
        <b/>
        <i/>
        <sz val="10"/>
        <color rgb="FF000000"/>
        <rFont val="Calibri"/>
        <family val="2"/>
      </rPr>
      <t xml:space="preserve">For Dwelling Units
</t>
    </r>
    <r>
      <rPr>
        <b/>
        <sz val="10"/>
        <color rgb="FF000000"/>
        <rFont val="Calibri"/>
        <family val="2"/>
      </rPr>
      <t xml:space="preserve">Naturally ventilated spaces
</t>
    </r>
    <r>
      <rPr>
        <sz val="12"/>
        <color theme="1"/>
        <rFont val="Calibri"/>
        <family val="2"/>
        <scheme val="minor"/>
      </rPr>
      <t xml:space="preserve">Projects using natural ventilation only (no mechanical ventilation) meet the following requirements:
</t>
    </r>
    <r>
      <rPr>
        <b/>
        <sz val="11"/>
        <color rgb="FF000000"/>
        <rFont val="Calibri"/>
        <family val="2"/>
      </rPr>
      <t xml:space="preserve">  a)  </t>
    </r>
    <r>
      <rPr>
        <sz val="12"/>
        <color theme="1"/>
        <rFont val="Calibri"/>
        <family val="2"/>
        <scheme val="minor"/>
      </rPr>
      <t xml:space="preserve">Outdoor air meets the following thresholds   as an average for     the previous year:  
      •  PM2.5 less than 25 μg/m³.  
      •  PM10 less than 50 μg/m³.
</t>
    </r>
    <r>
      <rPr>
        <b/>
        <sz val="11"/>
        <color rgb="FF000000"/>
        <rFont val="Calibri"/>
        <family val="2"/>
      </rPr>
      <t xml:space="preserve">  b)  </t>
    </r>
    <r>
      <rPr>
        <sz val="12"/>
        <color theme="1"/>
        <rFont val="Calibri"/>
        <family val="2"/>
        <scheme val="minor"/>
      </rPr>
      <t xml:space="preserve">One of the following design criteria:  
      •  Natural Ventilation Procedure in ASHRAE 62.1-2010 or any more recent version.   
      •  CEN Standards EN 15251:2007 or any more recent version. Note that projects must meet Category I or II as described in the standards.   
      •  CIBSE Guide A: Environmental Design, version 2007 or any more recent version.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Naturally ventilated spaces
</t>
    </r>
    <r>
      <rPr>
        <sz val="12"/>
        <color theme="1"/>
        <rFont val="Calibri"/>
        <family val="2"/>
        <scheme val="minor"/>
      </rPr>
      <t xml:space="preserve">Projects using natural ventilation only (no mechanical ventilation) meet the following requirements:
</t>
    </r>
    <r>
      <rPr>
        <b/>
        <sz val="11"/>
        <color rgb="FF000000"/>
        <rFont val="Calibri"/>
        <family val="2"/>
      </rPr>
      <t xml:space="preserve">  a)  </t>
    </r>
    <r>
      <rPr>
        <sz val="12"/>
        <color theme="1"/>
        <rFont val="Calibri"/>
        <family val="2"/>
        <scheme val="minor"/>
      </rPr>
      <t xml:space="preserve">Outdoor air meets the following thresholds   as an average for     the previous year:  
      •  PM2.5 less than 35 μg/m³.  
      •  PM10 less than 70 μg/m³.
</t>
    </r>
    <r>
      <rPr>
        <b/>
        <sz val="11"/>
        <color rgb="FF000000"/>
        <rFont val="Calibri"/>
        <family val="2"/>
      </rPr>
      <t xml:space="preserve">  b)  </t>
    </r>
    <r>
      <rPr>
        <sz val="12"/>
        <color theme="1"/>
        <rFont val="Calibri"/>
        <family val="2"/>
        <scheme val="minor"/>
      </rPr>
      <t xml:space="preserve">One of the following design criteria:  
      •  Natural Ventilation Procedure in ASHRAE 62.1-2010 or any more recent version.   
      •  CEN Standards EN 15251:2007 or any more recent version. Note that projects must meet Category I or II as described in the standards.   
      •  CIBSE Guide A: Environmental Design, version 2007 or any more recent version.
</t>
    </r>
  </si>
  <si>
    <t xml:space="preserve">On-Site Assessment:
 =&gt; On-site Photographs
Letter Of Assurances:
 =&gt; Architect
 =&gt; MEP
Photographic evidence
</t>
  </si>
  <si>
    <r>
      <rPr>
        <b/>
        <i/>
        <sz val="10"/>
        <color rgb="FF000000"/>
        <rFont val="Calibri"/>
        <family val="2"/>
      </rPr>
      <t xml:space="preserve">For All Spaces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Data are analyzed for regularly occupied hours (e.g., median, mean, 75</t>
    </r>
    <r>
      <rPr>
        <vertAlign val="superscript"/>
        <sz val="11"/>
        <color rgb="FF000000"/>
        <rFont val="Calibri"/>
        <family val="2"/>
      </rPr>
      <t>th</t>
    </r>
    <r>
      <rPr>
        <sz val="11"/>
        <color rgb="FF000000"/>
        <rFont val="Calibri"/>
        <family val="2"/>
      </rPr>
      <t>, 95</t>
    </r>
    <r>
      <rPr>
        <vertAlign val="superscript"/>
        <sz val="11"/>
        <color rgb="FF000000"/>
        <rFont val="Calibri"/>
        <family val="2"/>
      </rPr>
      <t>th</t>
    </r>
    <r>
      <rPr>
        <sz val="11"/>
        <color rgb="FF000000"/>
        <rFont val="Calibri"/>
        <family val="2"/>
      </rPr>
      <t xml:space="preserve"> percentile) and submitted annually through WELL Online.</t>
    </r>
    <r>
      <rPr>
        <sz val="11"/>
        <color rgb="FF000000"/>
        <rFont val="Calibri"/>
        <family val="2"/>
      </rPr>
      <t xml:space="preserve">
</t>
    </r>
    <r>
      <rPr>
        <b/>
        <sz val="11"/>
        <color rgb="FF000000"/>
        <rFont val="Calibri"/>
        <family val="2"/>
      </rPr>
      <t xml:space="preserve">  b)  </t>
    </r>
    <r>
      <rPr>
        <sz val="12"/>
        <color theme="1"/>
        <rFont val="Calibri"/>
        <family val="2"/>
        <scheme val="minor"/>
      </rPr>
      <t xml:space="preserve">Monitors are recalibrated or replaced  annually, with documentation attesting to their calibration or replacement submitted annually through WELL Online.
</t>
    </r>
    <r>
      <rPr>
        <b/>
        <sz val="11"/>
        <color rgb="FF000000"/>
        <rFont val="Calibri"/>
        <family val="2"/>
      </rPr>
      <t xml:space="preserve">  c)  </t>
    </r>
    <r>
      <rPr>
        <sz val="12"/>
        <color theme="1"/>
        <rFont val="Calibri"/>
        <family val="2"/>
        <scheme val="minor"/>
      </rPr>
      <t xml:space="preserve">Monitors measure at least three of the  following within a regularly occupied or  common space in the building:  
      •  PM2.5 or PM10  (accuracy 5 μg/m³ + 15% of reading at values between 0 and 50 μg/m³).  
      •  Carbon dioxide (accuracy 50 ppm + 3% of reading at values between 400 and 2000 ppm).   
      •  Carbon monoxide (accuracy 1 ppm at values between 0 and 10 ppm).  
      •  Ozone (accuracy 10 ppb at values between 0 and 100 ppb).  
      •  Nitrogen dioxide (accuracy 20 ppb at values between 0 and 100 ppb).  
      •  Total VOCs (accuracy 20 μg/m³ + 20% of reading at values between 150 and 2000 μg/m³).  
      •  Formaldehyde (accuracy 20 ppb at values between 0 and 100 ppb).
</t>
    </r>
    <r>
      <rPr>
        <b/>
        <sz val="11"/>
        <color rgb="FF000000"/>
        <rFont val="Calibri"/>
        <family val="2"/>
      </rPr>
      <t xml:space="preserve">  d)  </t>
    </r>
    <r>
      <rPr>
        <sz val="12"/>
        <color theme="1"/>
        <rFont val="Calibri"/>
        <family val="2"/>
        <scheme val="minor"/>
      </rPr>
      <t xml:space="preserve">Monitor density is minimum one per floor or one every 325 m² [3,500 ft²], whichever is more stringent. Monitors are sited at locations compliant with the following requirements:   
      •  1.1-1.7 m [3.6-5.6 ft] above the finished floor at locations where occupants would typically be seated or standing.  
      •  Sampling points must be at least 1 m [3.3 ft] away from doors, windows and air supply/exhaust outlets.
</t>
    </r>
    <r>
      <rPr>
        <b/>
        <sz val="11"/>
        <color rgb="FF000000"/>
        <rFont val="Calibri"/>
        <family val="2"/>
      </rPr>
      <t xml:space="preserve">  e)  </t>
    </r>
    <r>
      <rPr>
        <sz val="12"/>
        <color theme="1"/>
        <rFont val="Calibri"/>
        <family val="2"/>
        <scheme val="minor"/>
      </rPr>
      <t xml:space="preserve">Measurements are taken at intervals of no  longer than 10 minutes for particulate matter and carbon dioxide and no longer than one hour for other pollutants.
</t>
    </r>
  </si>
  <si>
    <t xml:space="preserve">On-Site Assessment:
 =&gt; On-site Photographs
Annotated Documents:
 =&gt; Operations Schedule
 =&gt; On-going Data Report
Letter Of Assurances:
 =&gt; MEP
Photographic evidence
</t>
  </si>
  <si>
    <t xml:space="preserve">On-Site Assessment:
 =&gt; On-site Photographs
Annotated Documents:
 =&gt; Policy Document
 =&gt; Educational Materials
Photographic evidence
</t>
  </si>
  <si>
    <t xml:space="preserve">On-Site Assessment:
 =&gt; On-site Photographs
Annotated Documents:
 =&gt; Commissioning Report
Letter Of Assurances:
 =&gt; Owner
Photographic evidence
</t>
  </si>
  <si>
    <t xml:space="preserve">On-Site Assessment:
 =&gt; On-site Photographs
Letter Of Assurances:
 =&gt; Owner &amp; MEP
Photographic evidence
</t>
  </si>
  <si>
    <t xml:space="preserve">On-Site Assessment:
 =&gt; On-site Photographs
Annotated Documents:
 =&gt; On-going Maintenance Report
Letter Of Assurances:
 =&gt; MEP
Photographic evidence
</t>
  </si>
  <si>
    <t>Concept Total: 11</t>
  </si>
  <si>
    <t xml:space="preserve">On-Site Assessment:
 =&gt; On-site Photographs
Annotated Documents:
 =&gt; Operations Schedule
 =&gt; On-going Data Report
Photographic evidence
</t>
  </si>
  <si>
    <t xml:space="preserve">On-Site Assessment:
 =&gt; On-site Photographs
Annotated Documents:
 =&gt; Professional Narrative
 =&gt; On-going Maintenance Report
 =&gt; Beta Feature Feedback Form
Photographic evidence
</t>
  </si>
  <si>
    <t>Concept Total: 7</t>
  </si>
  <si>
    <t xml:space="preserve">On-Site Assessment:
 =&gt; On-site Photographs
Annotated Documents:
 =&gt; Policy Document
Photographic evidence
</t>
  </si>
  <si>
    <t xml:space="preserve">On-Site Assessment:
 =&gt; On-site Photographs
Annotated Documents:
 =&gt; Professional Narrative
Photographic evidence
</t>
  </si>
  <si>
    <t xml:space="preserve">On-Site Assessment:
 =&gt; On-site Photographs
Letter Of Assurances:
 =&gt; Owner
Photographic evidence
</t>
  </si>
  <si>
    <r>
      <rPr>
        <b/>
        <i/>
        <sz val="10"/>
        <color rgb="FF000000"/>
        <rFont val="Calibri"/>
        <family val="2"/>
      </rPr>
      <t xml:space="preserve">For All Spaces except Dwelling Units
</t>
    </r>
    <r>
      <rPr>
        <sz val="12"/>
        <color theme="1"/>
        <rFont val="Calibri"/>
        <family val="2"/>
        <scheme val="minor"/>
      </rPr>
      <t xml:space="preserve">The project provides a permanent and accessible space for  food production within 800 m [0.5 mi] of the project boundary that meets the  following requirements:
</t>
    </r>
    <r>
      <rPr>
        <b/>
        <sz val="11"/>
        <color rgb="FF000000"/>
        <rFont val="Calibri"/>
        <family val="2"/>
      </rPr>
      <t xml:space="preserve">  a)  </t>
    </r>
    <r>
      <rPr>
        <sz val="12"/>
        <color theme="1"/>
        <rFont val="Calibri"/>
        <family val="2"/>
        <scheme val="minor"/>
      </rPr>
      <t xml:space="preserve">The space includes at least one of the  following:   
      •  Garden or greenhouse with food-bearing plants.  
      •  Edible landscaping  (e.g., fruit trees, herbs).  
      •  Hydroponic or aeroponic farming system.
</t>
    </r>
    <r>
      <rPr>
        <b/>
        <sz val="11"/>
        <color rgb="FF000000"/>
        <rFont val="Calibri"/>
        <family val="2"/>
      </rPr>
      <t xml:space="preserve">  b)  </t>
    </r>
    <r>
      <rPr>
        <sz val="12"/>
        <color theme="1"/>
        <rFont val="Calibri"/>
        <family val="2"/>
        <scheme val="minor"/>
      </rPr>
      <t xml:space="preserve">The space is open to regular occupants during regular building hours and foods grown are made available to regular occupants.
</t>
    </r>
    <r>
      <rPr>
        <b/>
        <sz val="11"/>
        <color rgb="FF000000"/>
        <rFont val="Calibri"/>
        <family val="2"/>
      </rPr>
      <t xml:space="preserve">  c)  </t>
    </r>
    <r>
      <rPr>
        <sz val="12"/>
        <color theme="1"/>
        <rFont val="Calibri"/>
        <family val="2"/>
        <scheme val="minor"/>
      </rPr>
      <t xml:space="preserve">The space is at least 0.09 m² [1 ft²] per eligible employee or 0.05 m² [0.5 ft²] per student, whichever area is greater (up to a maximum of 70 m² [750 ft²]). The area calculated is the actual growing area (vertical or horizontal) used for the  production of food-bearing plants.
</t>
    </r>
    <r>
      <rPr>
        <b/>
        <i/>
        <sz val="10"/>
        <color rgb="FF000000"/>
        <rFont val="Calibri"/>
        <family val="2"/>
      </rPr>
      <t xml:space="preserve">For Dwelling Units
</t>
    </r>
    <r>
      <rPr>
        <sz val="12"/>
        <color theme="1"/>
        <rFont val="Calibri"/>
        <family val="2"/>
        <scheme val="minor"/>
      </rPr>
      <t xml:space="preserve">The project provides a permanent and accessible space for food production within 800 m [0.5 mi] of the project boundary that meets the following requirements:
</t>
    </r>
    <r>
      <rPr>
        <b/>
        <sz val="11"/>
        <color rgb="FF000000"/>
        <rFont val="Calibri"/>
        <family val="2"/>
      </rPr>
      <t xml:space="preserve">  a)  </t>
    </r>
    <r>
      <rPr>
        <sz val="12"/>
        <color theme="1"/>
        <rFont val="Calibri"/>
        <family val="2"/>
        <scheme val="minor"/>
      </rPr>
      <t xml:space="preserve">The space includes at least one of the following:  
      •  Garden or greenhouse with food-bearing plants.  
      •  Edible landscaping (e.g., fruit trees, herbs).  
      •  Hydroponic or aeroponic farming system.
</t>
    </r>
    <r>
      <rPr>
        <b/>
        <sz val="11"/>
        <color rgb="FF000000"/>
        <rFont val="Calibri"/>
        <family val="2"/>
      </rPr>
      <t xml:space="preserve">  b)  </t>
    </r>
    <r>
      <rPr>
        <sz val="12"/>
        <color theme="1"/>
        <rFont val="Calibri"/>
        <family val="2"/>
        <scheme val="minor"/>
      </rPr>
      <t xml:space="preserve">The space is open to regular occupants during regular building hours and foods grown are made available to regular occupants.
</t>
    </r>
    <r>
      <rPr>
        <b/>
        <sz val="11"/>
        <color rgb="FF000000"/>
        <rFont val="Calibri"/>
        <family val="2"/>
      </rPr>
      <t xml:space="preserve">  c)  </t>
    </r>
    <r>
      <rPr>
        <sz val="12"/>
        <color theme="1"/>
        <rFont val="Calibri"/>
        <family val="2"/>
        <scheme val="minor"/>
      </rPr>
      <t xml:space="preserve">The space is at least 1.4 m² [15 ft²] per unit (up to a maximum of 140 m² [1,500 ft²]). The area calculated is the actual growing area (vertical or horizontal) used for the production of food-bearing plants.
</t>
    </r>
  </si>
  <si>
    <t xml:space="preserve">Annotated Documents:
 =&gt; Policy Document
 =&gt; Beta Feature Feedback Form
</t>
  </si>
  <si>
    <t>Concept Total: 10</t>
  </si>
  <si>
    <r>
      <rPr>
        <b/>
        <i/>
        <sz val="10"/>
        <color rgb="FF000000"/>
        <rFont val="Calibri"/>
        <family val="2"/>
      </rPr>
      <t xml:space="preserve">For All Spaces except Dwelling Units
</t>
    </r>
    <r>
      <rPr>
        <b/>
        <sz val="10"/>
        <color rgb="FF000000"/>
        <rFont val="Calibri"/>
        <family val="2"/>
      </rPr>
      <t xml:space="preserve">Daylight in all spaces
</t>
    </r>
    <r>
      <rPr>
        <sz val="12"/>
        <color theme="1"/>
        <rFont val="Calibri"/>
        <family val="2"/>
        <scheme val="minor"/>
      </rPr>
      <t xml:space="preserve">Projects meet at least one of the following requirements:
</t>
    </r>
    <r>
      <rPr>
        <b/>
        <sz val="11"/>
        <color rgb="FF000000"/>
        <rFont val="Calibri"/>
        <family val="2"/>
      </rPr>
      <t xml:space="preserve">  a)  </t>
    </r>
    <r>
      <rPr>
        <sz val="12"/>
        <color theme="1"/>
        <rFont val="Calibri"/>
        <family val="2"/>
        <scheme val="minor"/>
      </rPr>
      <t xml:space="preserve">Spatial Daylight Autonomy of sDA200,40% is  achieved for at least 30% of regularly occupied space.
</t>
    </r>
    <r>
      <rPr>
        <b/>
        <sz val="11"/>
        <color rgb="FF000000"/>
        <rFont val="Calibri"/>
        <family val="2"/>
      </rPr>
      <t xml:space="preserve">  b)  </t>
    </r>
    <r>
      <rPr>
        <sz val="12"/>
        <color theme="1"/>
        <rFont val="Calibri"/>
        <family val="2"/>
        <scheme val="minor"/>
      </rPr>
      <t xml:space="preserve">30% of all workstations are within 6 m [20  ft] of transparent envelope glazing. Visible light transmittance (VLT) of transparent glazing is greater than 40%.
</t>
    </r>
    <r>
      <rPr>
        <b/>
        <sz val="11"/>
        <color rgb="FF000000"/>
        <rFont val="Calibri"/>
        <family val="2"/>
      </rPr>
      <t xml:space="preserve">  c)  </t>
    </r>
    <r>
      <rPr>
        <sz val="12"/>
        <color theme="1"/>
        <rFont val="Calibri"/>
        <family val="2"/>
        <scheme val="minor"/>
      </rPr>
      <t xml:space="preserve">Transparent envelope glazing area is no  less than 7% of the floor area for each floor level. VLT of envelope glazing is greater than 40%.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Daylight in common spaces
</t>
    </r>
    <r>
      <rPr>
        <sz val="12"/>
        <color theme="1"/>
        <rFont val="Calibri"/>
        <family val="2"/>
        <scheme val="minor"/>
      </rPr>
      <t xml:space="preserve">Regular occupants have  unrestricted access to indoor common spaces with  unassigned seating that accommodates at least 15% of regular occupants at any  given time. The spaces are located within the project boundary and each meet at  least one of the following requirements:
</t>
    </r>
    <r>
      <rPr>
        <b/>
        <sz val="11"/>
        <color rgb="FF000000"/>
        <rFont val="Calibri"/>
        <family val="2"/>
      </rPr>
      <t xml:space="preserve">  a)  </t>
    </r>
    <r>
      <rPr>
        <sz val="12"/>
        <color theme="1"/>
        <rFont val="Calibri"/>
        <family val="2"/>
        <scheme val="minor"/>
      </rPr>
      <t xml:space="preserve">Transparent envelope glazing area is no  less than 10% of gross internal floor area of the space. Visible Light Transmittance (VLT) of envelope glazing is greater than 40%.
</t>
    </r>
    <r>
      <rPr>
        <b/>
        <sz val="11"/>
        <color rgb="FF000000"/>
        <rFont val="Calibri"/>
        <family val="2"/>
      </rPr>
      <t xml:space="preserve">  b)  </t>
    </r>
    <r>
      <rPr>
        <sz val="12"/>
        <color theme="1"/>
        <rFont val="Calibri"/>
        <family val="2"/>
        <scheme val="minor"/>
      </rPr>
      <t xml:space="preserve">Spatial Daylight Autonomy of sDA300,50% is  achieved for at least 70% of the space.
</t>
    </r>
    <r>
      <rPr>
        <b/>
        <sz val="11"/>
        <color rgb="FF000000"/>
        <rFont val="Calibri"/>
        <family val="2"/>
      </rPr>
      <t xml:space="preserve">  c)  </t>
    </r>
    <r>
      <rPr>
        <sz val="12"/>
        <color theme="1"/>
        <rFont val="Calibri"/>
        <family val="2"/>
        <scheme val="minor"/>
      </rPr>
      <t xml:space="preserve">70% of all seating in the space is within  5 m [16 ft] of transparent envelope glazing with views to the exterior. Visible light Transmittance (VLT) of envelope glazing is greater than 40%.
</t>
    </r>
    <r>
      <rPr>
        <sz val="11"/>
        <color rgb="FF000000"/>
        <rFont val="Calibri"/>
        <family val="2"/>
      </rPr>
      <t>----------</t>
    </r>
    <r>
      <rPr>
        <b/>
        <sz val="10"/>
        <color rgb="FF000000"/>
        <rFont val="Calibri"/>
        <family val="2"/>
      </rPr>
      <t>OR</t>
    </r>
    <r>
      <rPr>
        <sz val="11"/>
        <color rgb="FF000000"/>
        <rFont val="Calibri"/>
        <family val="2"/>
      </rPr>
      <t xml:space="preserve">----------
</t>
    </r>
    <r>
      <rPr>
        <b/>
        <sz val="10"/>
        <color rgb="FF000000"/>
        <rFont val="Calibri"/>
        <family val="2"/>
      </rPr>
      <t xml:space="preserve">Electric light in regularly occupied spaces
</t>
    </r>
    <r>
      <rPr>
        <sz val="12"/>
        <color theme="1"/>
        <rFont val="Calibri"/>
        <family val="2"/>
        <scheme val="minor"/>
      </rPr>
      <t xml:space="preserve">The following requirement is met:
</t>
    </r>
    <r>
      <rPr>
        <b/>
        <sz val="11"/>
        <color rgb="FF000000"/>
        <rFont val="Calibri"/>
        <family val="2"/>
      </rPr>
      <t xml:space="preserve">  a)  </t>
    </r>
    <r>
      <rPr>
        <sz val="12"/>
        <color theme="1"/>
        <rFont val="Calibri"/>
        <family val="2"/>
        <scheme val="minor"/>
      </rPr>
      <t xml:space="preserve">Achieve at least 1 point in Feature L03: Circadian Lighting Design.
</t>
    </r>
    <r>
      <rPr>
        <b/>
        <i/>
        <sz val="10"/>
        <color rgb="FF000000"/>
        <rFont val="Calibri"/>
        <family val="2"/>
      </rPr>
      <t xml:space="preserve">For Dwelling Units
</t>
    </r>
    <r>
      <rPr>
        <sz val="12"/>
        <color theme="1"/>
        <rFont val="Calibri"/>
        <family val="2"/>
        <scheme val="minor"/>
      </rPr>
      <t xml:space="preserve">One of the following requirements is met in each dwelling unit:
</t>
    </r>
    <r>
      <rPr>
        <b/>
        <sz val="11"/>
        <color rgb="FF000000"/>
        <rFont val="Calibri"/>
        <family val="2"/>
      </rPr>
      <t xml:space="preserve">  a)  </t>
    </r>
    <r>
      <rPr>
        <sz val="12"/>
        <color theme="1"/>
        <rFont val="Calibri"/>
        <family val="2"/>
        <scheme val="minor"/>
      </rPr>
      <t xml:space="preserve">Spatial Daylight Autonomy of sDA200/40% is achieved for at least 30% of the space.
</t>
    </r>
    <r>
      <rPr>
        <b/>
        <sz val="11"/>
        <color rgb="FF000000"/>
        <rFont val="Calibri"/>
        <family val="2"/>
      </rPr>
      <t xml:space="preserve">  b)  </t>
    </r>
    <r>
      <rPr>
        <sz val="12"/>
        <color theme="1"/>
        <rFont val="Calibri"/>
        <family val="2"/>
        <scheme val="minor"/>
      </rPr>
      <t xml:space="preserve">Transparent envelope glazing area is no less than 7% of the floor area. Visible light transmittance (VLT) of envelope glazing is greater than 40%.
</t>
    </r>
    <r>
      <rPr>
        <b/>
        <sz val="11"/>
        <color rgb="FF000000"/>
        <rFont val="Calibri"/>
        <family val="2"/>
      </rPr>
      <t xml:space="preserve">  c)  </t>
    </r>
    <r>
      <rPr>
        <sz val="12"/>
        <color theme="1"/>
        <rFont val="Calibri"/>
        <family val="2"/>
        <scheme val="minor"/>
      </rPr>
      <t xml:space="preserve">The following requirement is met:  
      •  Achieve Feature L03: Circadian Lighting Design.
</t>
    </r>
    <r>
      <rPr>
        <b/>
        <sz val="11"/>
        <color rgb="FF000000"/>
        <rFont val="Calibri"/>
        <family val="2"/>
      </rPr>
      <t xml:space="preserve">  d)  </t>
    </r>
    <r>
      <rPr>
        <sz val="12"/>
        <color theme="1"/>
        <rFont val="Calibri"/>
        <family val="2"/>
        <scheme val="minor"/>
      </rPr>
      <t xml:space="preserve">30% of area is within 6 m [20 ft] of transparent envelope glazing. Visible light transmittance (VLT) of transparent glazing is greater than 40%.
</t>
    </r>
  </si>
  <si>
    <t xml:space="preserve">On-Site Assessment:
 =&gt; On-site Photographs
Annotated Documents:
 =&gt; Policy Document
 =&gt; Modeling Report
Photographic evidence
</t>
  </si>
  <si>
    <r>
      <rPr>
        <b/>
        <i/>
        <sz val="10"/>
        <color rgb="FF000000"/>
        <rFont val="Calibri"/>
        <family val="2"/>
      </rPr>
      <t xml:space="preserve">For All Spaces
</t>
    </r>
    <r>
      <rPr>
        <sz val="12"/>
        <color theme="1"/>
        <rFont val="Calibri"/>
        <family val="2"/>
        <scheme val="minor"/>
      </rPr>
      <t xml:space="preserve">Each luminaire meets one of the following requirements for regularly  occupied spaces. Wall wash fixtures and task lamps positioned as specified by manufacturer’s data, as well as decorative fixtures, may be excluded from meeting these requirements:
</t>
    </r>
    <r>
      <rPr>
        <b/>
        <sz val="11"/>
        <color rgb="FF000000"/>
        <rFont val="Calibri"/>
        <family val="2"/>
      </rPr>
      <t xml:space="preserve">  a)  </t>
    </r>
    <r>
      <rPr>
        <sz val="12"/>
        <color theme="1"/>
        <rFont val="Calibri"/>
        <family val="2"/>
        <scheme val="minor"/>
      </rPr>
      <t xml:space="preserve">Shielding angles are as described in the below table:  
 	                                Luminance     	                                    Shielding angle, α     (α = 90 - cutoff angle)     
 	&amp;lt; 20,000 cd/m² (including reflected sources)     	No shielding required 
 	                                20,000  cd/m² to 50,000 cd/m²     	                                15°     
 	50,000  cd/m² to 500,000 cd/m²     	20°     
 	&amp;gt; 500,000  cd/m²  	30°
</t>
    </r>
    <r>
      <rPr>
        <b/>
        <sz val="11"/>
        <color rgb="FF000000"/>
        <rFont val="Calibri"/>
        <family val="2"/>
      </rPr>
      <t xml:space="preserve">  b)  </t>
    </r>
    <r>
      <rPr>
        <sz val="12"/>
        <color theme="1"/>
        <rFont val="Calibri"/>
        <family val="2"/>
        <scheme val="minor"/>
      </rPr>
      <t xml:space="preserve">Fixture luminance that does not exceed 10,000 cd/m² at any angle from 45 to 90 degrees from nadir, and/or fixture luminous intensity that does not exceed 1,000 candela at any angle from 45 to 90 degrees from nadir.
</t>
    </r>
    <r>
      <rPr>
        <b/>
        <sz val="11"/>
        <color rgb="FF000000"/>
        <rFont val="Calibri"/>
        <family val="2"/>
      </rPr>
      <t xml:space="preserve">  c)  </t>
    </r>
    <r>
      <rPr>
        <sz val="12"/>
        <color theme="1"/>
        <rFont val="Calibri"/>
        <family val="2"/>
        <scheme val="minor"/>
      </rPr>
      <t xml:space="preserve">100% of light is emitted above the  horizontal plane.
</t>
    </r>
    <r>
      <rPr>
        <b/>
        <sz val="11"/>
        <color rgb="FF000000"/>
        <rFont val="Calibri"/>
        <family val="2"/>
      </rPr>
      <t xml:space="preserve">  d)  </t>
    </r>
    <r>
      <rPr>
        <sz val="12"/>
        <color theme="1"/>
        <rFont val="Calibri"/>
        <family val="2"/>
        <scheme val="minor"/>
      </rPr>
      <t xml:space="preserve">Unified Glare Rating (UGR) values are met  as per the below conditions:          
      •  Luminaires installed at a height of 5 m [16  ft] or lower meet UGR of 19 or lower.  
      •  Luminaires installed at a height greater  than 5 m [16 ft] meet UGR of 22 or lower.
</t>
    </r>
  </si>
  <si>
    <t>Concept Total: 12</t>
  </si>
  <si>
    <t xml:space="preserve">On-Site Assessment:
 =&gt; On-site Photographs
Annotated Documents:
 =&gt; Policy Document
Letter Of Assurances:
 =&gt; Architect
Photographic evidence
</t>
  </si>
  <si>
    <t xml:space="preserve">On-Site Assessment:
 =&gt; On-site Photographs
Letter Of Assurances:
 =&gt; Architect
Photographic evidence
</t>
  </si>
  <si>
    <r>
      <rPr>
        <b/>
        <i/>
        <sz val="10"/>
        <color rgb="FF000000"/>
        <rFont val="Calibri"/>
        <family val="2"/>
      </rPr>
      <t xml:space="preserve">For All Spaces except Dwelling UnitsClassroom
</t>
    </r>
    <r>
      <rPr>
        <sz val="12"/>
        <color theme="1"/>
        <rFont val="Calibri"/>
        <family val="2"/>
        <scheme val="minor"/>
      </rPr>
      <t xml:space="preserve">The  following is made available to employees at no cost:
</t>
    </r>
    <r>
      <rPr>
        <b/>
        <sz val="11"/>
        <color rgb="FF000000"/>
        <rFont val="Calibri"/>
        <family val="2"/>
      </rPr>
      <t xml:space="preserve">  a)  </t>
    </r>
    <r>
      <rPr>
        <sz val="12"/>
        <color theme="1"/>
        <rFont val="Calibri"/>
        <family val="2"/>
        <scheme val="minor"/>
      </rPr>
      <t xml:space="preserve">A dedicated physical activity space that is at least 25 m² [270 ft ²] plus 0.1 m² [1 ft²] per employee, up to a maximum of 930 m² [10,000 ft²].
</t>
    </r>
    <r>
      <rPr>
        <b/>
        <i/>
        <sz val="10"/>
        <color rgb="FF000000"/>
        <rFont val="Calibri"/>
        <family val="2"/>
      </rPr>
      <t xml:space="preserve">For Dwelling UnitsClassroom
</t>
    </r>
    <r>
      <rPr>
        <sz val="12"/>
        <color theme="1"/>
        <rFont val="Calibri"/>
        <family val="2"/>
        <scheme val="minor"/>
      </rPr>
      <t xml:space="preserve">The  following is made available to residents and students (as applicable) at no cost:
</t>
    </r>
    <r>
      <rPr>
        <b/>
        <sz val="11"/>
        <color rgb="FF000000"/>
        <rFont val="Calibri"/>
        <family val="2"/>
      </rPr>
      <t xml:space="preserve">  a)  </t>
    </r>
    <r>
      <rPr>
        <sz val="12"/>
        <color theme="1"/>
        <rFont val="Calibri"/>
        <family val="2"/>
        <scheme val="minor"/>
      </rPr>
      <t>A dedicated  physical activity space that is at least 370 m² [4,000 ft²] or 37 m</t>
    </r>
    <r>
      <rPr>
        <vertAlign val="superscript"/>
        <sz val="11"/>
        <color rgb="FF000000"/>
        <rFont val="Calibri"/>
        <family val="2"/>
      </rPr>
      <t xml:space="preserve">2 </t>
    </r>
    <r>
      <rPr>
        <sz val="11"/>
        <color rgb="FF000000"/>
        <rFont val="Calibri"/>
        <family val="2"/>
      </rPr>
      <t>[400 ft²]  per dwelling unit or classroom (as applicable).</t>
    </r>
    <r>
      <rPr>
        <sz val="11"/>
        <color rgb="FF000000"/>
        <rFont val="Calibri"/>
        <family val="2"/>
      </rPr>
      <t xml:space="preserve">
</t>
    </r>
  </si>
  <si>
    <r>
      <rPr>
        <b/>
        <i/>
        <sz val="10"/>
        <color rgb="FF000000"/>
        <rFont val="Calibri"/>
        <family val="2"/>
      </rPr>
      <t xml:space="preserve">For All Spaces except Commercial Kitchen Spaces
</t>
    </r>
    <r>
      <rPr>
        <sz val="12"/>
        <color theme="1"/>
        <rFont val="Calibri"/>
        <family val="2"/>
        <scheme val="minor"/>
      </rPr>
      <t xml:space="preserve">The following requirements are met for all regularly  occupied spaces equipped with a heating and/or cooling system:
</t>
    </r>
    <r>
      <rPr>
        <b/>
        <sz val="11"/>
        <color rgb="FF000000"/>
        <rFont val="Calibri"/>
        <family val="2"/>
      </rPr>
      <t xml:space="preserve">  a)  </t>
    </r>
    <r>
      <rPr>
        <sz val="12"/>
        <color theme="1"/>
        <rFont val="Calibri"/>
        <family val="2"/>
        <scheme val="minor"/>
      </rPr>
      <t xml:space="preserve">All regularly occupied spaces contain thermal zones, as shown in the table below (note: individual rooms less than 30 m² [320 ft²] or 5 occupants are still considered separate zones): 
 	Zone Density     	    Points           
     	    Minimum 1    thermal zone per 60 m² [650 ft²] or per 10 occupants (whichever results in fewer thermal zones)         	    1           
     	    Minimum 1    thermal zone per 30 m² [320 ft²] or per 5 occupants (whichever results in fewer thermal zones)         	    2
</t>
    </r>
    <r>
      <rPr>
        <b/>
        <sz val="11"/>
        <color rgb="FF000000"/>
        <rFont val="Calibri"/>
        <family val="2"/>
      </rPr>
      <t xml:space="preserve">  b)  </t>
    </r>
    <r>
      <rPr>
        <sz val="12"/>
        <color theme="1"/>
        <rFont val="Calibri"/>
        <family val="2"/>
        <scheme val="minor"/>
      </rPr>
      <t xml:space="preserve">Temperature sensors are positioned at least 1 m [3.3 ft] away from direct sunlight, air supply diffusers, mechanical fans and heaters and away from exterior walls, windows and doors or any other significant source of heat or cold.
</t>
    </r>
    <r>
      <rPr>
        <b/>
        <sz val="11"/>
        <color rgb="FF000000"/>
        <rFont val="Calibri"/>
        <family val="2"/>
      </rPr>
      <t xml:space="preserve">  c)  </t>
    </r>
    <r>
      <rPr>
        <sz val="12"/>
        <color theme="1"/>
        <rFont val="Calibri"/>
        <family val="2"/>
        <scheme val="minor"/>
      </rPr>
      <t xml:space="preserve">All regular occupants have control over temperature through either:  
      •  Thermostats Present within the thermal zone.   
      •  Digital interface available on a computer or phone.
</t>
    </r>
  </si>
  <si>
    <r>
      <rPr>
        <b/>
        <i/>
        <sz val="10"/>
        <color rgb="FF000000"/>
        <rFont val="Calibri"/>
        <family val="2"/>
      </rPr>
      <t xml:space="preserve">For All Spaces
</t>
    </r>
    <r>
      <rPr>
        <b/>
        <sz val="10"/>
        <color rgb="FF000000"/>
        <rFont val="Calibri"/>
        <family val="2"/>
      </rPr>
      <t xml:space="preserve">Thermal comfort monitors
</t>
    </r>
    <r>
      <rPr>
        <sz val="12"/>
        <color theme="1"/>
        <rFont val="Calibri"/>
        <family val="2"/>
        <scheme val="minor"/>
      </rPr>
      <t xml:space="preserve">Projects monitor  dry-bulb temperature, relative humidity, air speed and mean radiant temperature  in regularly occupied or common spaces within the  building, satisfying the following requirements:
</t>
    </r>
    <r>
      <rPr>
        <b/>
        <sz val="11"/>
        <color rgb="FF000000"/>
        <rFont val="Calibri"/>
        <family val="2"/>
      </rPr>
      <t xml:space="preserve">  a)  </t>
    </r>
    <r>
      <rPr>
        <sz val="12"/>
        <color theme="1"/>
        <rFont val="Calibri"/>
        <family val="2"/>
        <scheme val="minor"/>
      </rPr>
      <t xml:space="preserve">Measurements  are taken in occupied zones at least 1 m [3.3 ft] away from exterior walls, doors, direct sunlight, air supply/exhausts, mechanical fans, heaters or any other significant source of heat or cold.
</t>
    </r>
    <r>
      <rPr>
        <b/>
        <sz val="11"/>
        <color rgb="FF000000"/>
        <rFont val="Calibri"/>
        <family val="2"/>
      </rPr>
      <t xml:space="preserve">  b)  </t>
    </r>
    <r>
      <rPr>
        <sz val="12"/>
        <color theme="1"/>
        <rFont val="Calibri"/>
        <family val="2"/>
        <scheme val="minor"/>
      </rPr>
      <t xml:space="preserve">The sensor placement density is minimum one per floor or one every 325 m² [3,500 ft²], whichever is more stringent.
</t>
    </r>
    <r>
      <rPr>
        <b/>
        <sz val="11"/>
        <color rgb="FF000000"/>
        <rFont val="Calibri"/>
        <family val="2"/>
      </rPr>
      <t xml:space="preserve">  c)  </t>
    </r>
    <r>
      <rPr>
        <sz val="12"/>
        <color theme="1"/>
        <rFont val="Calibri"/>
        <family val="2"/>
        <scheme val="minor"/>
      </rPr>
      <t xml:space="preserve">Measurements are taken at intervals and heights specified in the table below:  
 	Parameter    	Sampling Interval  	Sampling Height Above the Floor    
Dry-bulb temperature   10 minutes or less    	1.1–1.7 m [3.6–5.6 ft]        
 	Relative humidity 	10 minutes or less 	1.1–1.7 m [3.6–5.6 ft]      
 	Air speed (only if elevated air speed is used) 	3 months or less 	1.1–1.7 m [3.6–5.6 ft]        
 	Mean radiant temperature 	3 months or less 	1.1–1.7 m [3.6–5.6 ft]
</t>
    </r>
    <r>
      <rPr>
        <b/>
        <sz val="11"/>
        <color rgb="FF000000"/>
        <rFont val="Calibri"/>
        <family val="2"/>
      </rPr>
      <t xml:space="preserve">  d)  </t>
    </r>
    <r>
      <rPr>
        <sz val="12"/>
        <color theme="1"/>
        <rFont val="Calibri"/>
        <family val="2"/>
        <scheme val="minor"/>
      </rPr>
      <t>Data are analyzed for regularly occupied hours (e.g., median, mean, 75</t>
    </r>
    <r>
      <rPr>
        <vertAlign val="superscript"/>
        <sz val="11"/>
        <color rgb="FF000000"/>
        <rFont val="Calibri"/>
        <family val="2"/>
      </rPr>
      <t>th</t>
    </r>
    <r>
      <rPr>
        <sz val="11"/>
        <color rgb="FF000000"/>
        <rFont val="Calibri"/>
        <family val="2"/>
      </rPr>
      <t xml:space="preserve"> and 95</t>
    </r>
    <r>
      <rPr>
        <vertAlign val="superscript"/>
        <sz val="11"/>
        <color rgb="FF000000"/>
        <rFont val="Calibri"/>
        <family val="2"/>
      </rPr>
      <t>th</t>
    </r>
    <r>
      <rPr>
        <sz val="11"/>
        <color rgb="FF000000"/>
        <rFont val="Calibri"/>
        <family val="2"/>
      </rPr>
      <t xml:space="preserve"> percentile) and annually submitted through WELL Online.</t>
    </r>
    <r>
      <rPr>
        <sz val="11"/>
        <color rgb="FF000000"/>
        <rFont val="Calibri"/>
        <family val="2"/>
      </rPr>
      <t xml:space="preserve">
</t>
    </r>
    <r>
      <rPr>
        <b/>
        <sz val="11"/>
        <color rgb="FF000000"/>
        <rFont val="Calibri"/>
        <family val="2"/>
      </rPr>
      <t xml:space="preserve">  e)  </t>
    </r>
    <r>
      <rPr>
        <sz val="12"/>
        <color theme="1"/>
        <rFont val="Calibri"/>
        <family val="2"/>
        <scheme val="minor"/>
      </rPr>
      <t xml:space="preserve">Dry-bulb temperature and relative humidity sensors are recalibrated or replaced annually and certificates attesting their calibration or replacement are annually submitted through WELL Online. Air speed and mean radiant temperature sensors used for quarterly measurements are calibrated as per manufacturer's specification.
</t>
    </r>
    <r>
      <rPr>
        <b/>
        <i/>
        <sz val="10"/>
        <color rgb="FF000000"/>
        <rFont val="Calibri"/>
        <family val="2"/>
      </rPr>
      <t xml:space="preserve">For All Spaces
</t>
    </r>
    <r>
      <rPr>
        <b/>
        <sz val="10"/>
        <color rgb="FF000000"/>
        <rFont val="Calibri"/>
        <family val="2"/>
      </rPr>
      <t xml:space="preserve">Environmental measures display
</t>
    </r>
    <r>
      <rPr>
        <sz val="12"/>
        <color theme="1"/>
        <rFont val="Calibri"/>
        <family val="2"/>
        <scheme val="minor"/>
      </rPr>
      <t xml:space="preserve">Real-time  display of dry-bulb temperature and relative humidity is made available to  occupants through one of the following:
</t>
    </r>
    <r>
      <rPr>
        <b/>
        <sz val="11"/>
        <color rgb="FF000000"/>
        <rFont val="Calibri"/>
        <family val="2"/>
      </rPr>
      <t xml:space="preserve">  a)  </t>
    </r>
    <r>
      <rPr>
        <sz val="12"/>
        <color theme="1"/>
        <rFont val="Calibri"/>
        <family val="2"/>
        <scheme val="minor"/>
      </rPr>
      <t xml:space="preserve">At  least one monitor screen prominently positioned at  the height of     1.1–1.7 m [3.6–5.6 ft] per 930 m² [10,000 ft²] of  regularly occupied space.
</t>
    </r>
    <r>
      <rPr>
        <b/>
        <sz val="11"/>
        <color rgb="FF000000"/>
        <rFont val="Calibri"/>
        <family val="2"/>
      </rPr>
      <t xml:space="preserve">  b)  </t>
    </r>
    <r>
      <rPr>
        <sz val="12"/>
        <color theme="1"/>
        <rFont val="Calibri"/>
        <family val="2"/>
        <scheme val="minor"/>
      </rPr>
      <t xml:space="preserve">A website or phone application. At least one visible sign is  positioned per 930 m² [10,000 ft²] of regularly occupied space indicating  the website or phone application where the data may be accessed.
</t>
    </r>
  </si>
  <si>
    <t xml:space="preserve">On-Site Assessment:
 =&gt; On-site Photographs
Annotated Documents:
 =&gt; On-going Data Report
 =&gt; Policy Document
Letter Of Assurances:
 =&gt; MEP
Photographic evidence
</t>
  </si>
  <si>
    <t xml:space="preserve">On-Site Assessment:
 =&gt; On-site Photographs
Annotated Documents:
 =&gt; Professional Narrative
 =&gt; Beta Feature Feedback Form
Letter Of Assurances:
 =&gt; Architect
Photographic evidence
</t>
  </si>
  <si>
    <t xml:space="preserve">Annotated Documents:
 =&gt; Annotated Map
 =&gt; Modeling Report
 =&gt; Beta Feature Feedback Form
</t>
  </si>
  <si>
    <t xml:space="preserve">Annotated Documents:
 =&gt; Modeling Report
 =&gt; Beta Feature Feedback Form
</t>
  </si>
  <si>
    <t xml:space="preserve">Annotated Documents:
 =&gt; Beta Feature Feedback Form
</t>
  </si>
  <si>
    <r>
      <rPr>
        <b/>
        <i/>
        <sz val="10"/>
        <color rgb="FF000000"/>
        <rFont val="Calibri"/>
        <family val="2"/>
      </rPr>
      <t xml:space="preserve">For All Spaces except Dwelling UnitsClassroom
</t>
    </r>
    <r>
      <rPr>
        <sz val="12"/>
        <color theme="1"/>
        <rFont val="Calibri"/>
        <family val="2"/>
        <scheme val="minor"/>
      </rPr>
      <t xml:space="preserve">The following is achieved:
</t>
    </r>
    <r>
      <rPr>
        <b/>
        <sz val="11"/>
        <color rgb="FF000000"/>
        <rFont val="Calibri"/>
        <family val="2"/>
      </rPr>
      <t xml:space="preserve">  a)  </t>
    </r>
    <r>
      <rPr>
        <sz val="12"/>
        <color theme="1"/>
        <rFont val="Calibri"/>
        <family val="2"/>
        <scheme val="minor"/>
      </rPr>
      <t xml:space="preserve">In the spaces listed below, the sum of the background noise level (NC or NR) and sound insulation across a partition (NIC or Dw) meets the minimum SPP ratings listed in the table:             	  		 
  			 	  			Source Room  			  			 	  			Receiving Room  			  			 	  			Minimum SPP  			  		  		 
  			  			Enclosed Offices    			           			   			  			 	  			Enclosed Offices  			  			 	  			75  			  		  		 
  			 	  			Conference Rooms  			  			 	  			80  			  		  		 
  			 	  			Open Offices  			  			 	  			70  			  		  		 
  			  			Conference Rooms    			   			  			 	  			Enclosed Offices  			  			 	  			85  			  		  		 
  			 	  			Conference Rooms  			  			 	  			80  			  		  		 
  			 	  			Open Offices  			  			 	  			70  			  		  		 
  			  			Enclosed Quiet Zones    			(identified through S01: Sound Mapping, Part 3: Label Acoustic Zones)  			  			 	  			75
</t>
    </r>
    <r>
      <rPr>
        <b/>
        <i/>
        <sz val="10"/>
        <color rgb="FF000000"/>
        <rFont val="Calibri"/>
        <family val="2"/>
      </rPr>
      <t xml:space="preserve">For Dwelling Units
</t>
    </r>
    <r>
      <rPr>
        <sz val="12"/>
        <color theme="1"/>
        <rFont val="Calibri"/>
        <family val="2"/>
        <scheme val="minor"/>
      </rPr>
      <t xml:space="preserve">Dwelling unit partitions  are constructed to meet the following requirements:
</t>
    </r>
    <r>
      <rPr>
        <b/>
        <sz val="11"/>
        <color rgb="FF000000"/>
        <rFont val="Calibri"/>
        <family val="2"/>
      </rPr>
      <t xml:space="preserve">  a)  </t>
    </r>
    <r>
      <rPr>
        <sz val="12"/>
        <color theme="1"/>
        <rFont val="Calibri"/>
        <family val="2"/>
        <scheme val="minor"/>
      </rPr>
      <t xml:space="preserve">Minimum STC-50 for demising walls that  separate dwelling units from other units and corridors.
</t>
    </r>
    <r>
      <rPr>
        <b/>
        <sz val="11"/>
        <color rgb="FF000000"/>
        <rFont val="Calibri"/>
        <family val="2"/>
      </rPr>
      <t xml:space="preserve">  b)  </t>
    </r>
    <r>
      <rPr>
        <sz val="12"/>
        <color theme="1"/>
        <rFont val="Calibri"/>
        <family val="2"/>
        <scheme val="minor"/>
      </rPr>
      <t xml:space="preserve">Minimum STC-45 for walls that separate  bedrooms from other rooms within a given dwelling unit.
</t>
    </r>
    <r>
      <rPr>
        <b/>
        <i/>
        <sz val="10"/>
        <color rgb="FF000000"/>
        <rFont val="Calibri"/>
        <family val="2"/>
      </rPr>
      <t xml:space="preserve">For Classroom
</t>
    </r>
    <r>
      <rPr>
        <b/>
        <sz val="10"/>
        <color rgb="FF000000"/>
        <rFont val="Calibri"/>
        <family val="2"/>
      </rPr>
      <t xml:space="preserve">Student Classrooms
</t>
    </r>
    <r>
      <rPr>
        <sz val="12"/>
        <color theme="1"/>
        <rFont val="Calibri"/>
        <family val="2"/>
        <scheme val="minor"/>
      </rPr>
      <t xml:space="preserve">Partitions in schools  are designed and constructed to meet the following requirements:
</t>
    </r>
    <r>
      <rPr>
        <b/>
        <sz val="11"/>
        <color rgb="FF000000"/>
        <rFont val="Calibri"/>
        <family val="2"/>
      </rPr>
      <t xml:space="preserve">  a)  </t>
    </r>
    <r>
      <rPr>
        <sz val="12"/>
        <color theme="1"/>
        <rFont val="Calibri"/>
        <family val="2"/>
        <scheme val="minor"/>
      </rPr>
      <t xml:space="preserve">Minimum STC-53 for walls that separate  classrooms from bathrooms.
</t>
    </r>
    <r>
      <rPr>
        <b/>
        <sz val="11"/>
        <color rgb="FF000000"/>
        <rFont val="Calibri"/>
        <family val="2"/>
      </rPr>
      <t xml:space="preserve">  b)  </t>
    </r>
    <r>
      <rPr>
        <sz val="12"/>
        <color theme="1"/>
        <rFont val="Calibri"/>
        <family val="2"/>
        <scheme val="minor"/>
      </rPr>
      <t xml:space="preserve">Minimum STC-60 for walls that separate  classrooms from music rehearsal or performance spaces, auditoriums, mechanical  equipment rooms, workshops, cafeterias, gymnasiums or indoor swimming pools.
</t>
    </r>
    <r>
      <rPr>
        <b/>
        <sz val="11"/>
        <color rgb="FF000000"/>
        <rFont val="Calibri"/>
        <family val="2"/>
      </rPr>
      <t xml:space="preserve">  c)  </t>
    </r>
    <r>
      <rPr>
        <sz val="12"/>
        <color theme="1"/>
        <rFont val="Calibri"/>
        <family val="2"/>
        <scheme val="minor"/>
      </rPr>
      <t xml:space="preserve">Minimum STC-45 for walls that separate  classrooms from corridors, staircases, offices or conference rooms.
</t>
    </r>
    <r>
      <rPr>
        <b/>
        <sz val="11"/>
        <color rgb="FF000000"/>
        <rFont val="Calibri"/>
        <family val="2"/>
      </rPr>
      <t xml:space="preserve">  d)  </t>
    </r>
    <r>
      <rPr>
        <sz val="12"/>
        <color theme="1"/>
        <rFont val="Calibri"/>
        <family val="2"/>
        <scheme val="minor"/>
      </rPr>
      <t xml:space="preserve">Minimum STC-50 for walls that separate  classrooms from classrooms, therapy rooms and healthcare rooms.
</t>
    </r>
  </si>
  <si>
    <t xml:space="preserve">Annotated Documents:
 =&gt; Design Specifications
 =&gt; Beta Feature Feedback Form
</t>
  </si>
  <si>
    <t xml:space="preserve">Annotated Documents:
 =&gt; Professional Narrative
 =&gt; Beta Feature Feedback Form
</t>
  </si>
  <si>
    <t xml:space="preserve">Annotated Documents:
 =&gt; Commissioning Report
 =&gt; Modeling Report
 =&gt; Beta Feature Feedback Form
</t>
  </si>
  <si>
    <t xml:space="preserve">Annotated Documents:
 =&gt; Operations Schedule
 =&gt; Policy Document
 =&gt; Beta Feature Feedback Form
</t>
  </si>
  <si>
    <t xml:space="preserve">On-Site Assessment:
 =&gt; On-site Photographs
Annotated Documents:
 =&gt; Beta Feature Feedback Form
 =&gt; Policy Document
Photographic evidence
</t>
  </si>
  <si>
    <t xml:space="preserve">Annotated Documents:
 =&gt; Policy Document
 =&gt; Professional Narrative
 =&gt; Beta Feature Feedback Form
</t>
  </si>
  <si>
    <r>
      <rPr>
        <b/>
        <i/>
        <sz val="10"/>
        <color rgb="FF000000"/>
        <rFont val="Calibri"/>
        <family val="2"/>
      </rPr>
      <t xml:space="preserve">For All Spaces
</t>
    </r>
    <r>
      <rPr>
        <sz val="12"/>
        <color theme="1"/>
        <rFont val="Calibri"/>
        <family val="2"/>
        <scheme val="minor"/>
      </rPr>
      <t xml:space="preserve">Projects offer mental health services and resources to support recovery from a traumatic event to all employees at no cost or subsidized, on-site, in-person within 400 m [0.25 mi] of the project boundary or virtually, including at least three of the following:
</t>
    </r>
    <r>
      <rPr>
        <b/>
        <sz val="11"/>
        <color rgb="FF000000"/>
        <rFont val="Calibri"/>
        <family val="2"/>
      </rPr>
      <t xml:space="preserve">  a)  </t>
    </r>
    <r>
      <rPr>
        <sz val="12"/>
        <color theme="1"/>
        <rFont val="Calibri"/>
        <family val="2"/>
        <scheme val="minor"/>
      </rPr>
      <t xml:space="preserve">Information on benefits coverage and how to access additional mental health services, made conveniently and confidentially accessible to employees.
</t>
    </r>
    <r>
      <rPr>
        <b/>
        <sz val="11"/>
        <color rgb="FF000000"/>
        <rFont val="Calibri"/>
        <family val="2"/>
      </rPr>
      <t xml:space="preserve">  b)  </t>
    </r>
    <r>
      <rPr>
        <sz val="12"/>
        <color theme="1"/>
        <rFont val="Calibri"/>
        <family val="2"/>
        <scheme val="minor"/>
      </rPr>
      <t xml:space="preserve">Crisis counseling or trauma-focused psychotherapy with qualified mental health professionals.
</t>
    </r>
    <r>
      <rPr>
        <b/>
        <sz val="11"/>
        <color rgb="FF000000"/>
        <rFont val="Calibri"/>
        <family val="2"/>
      </rPr>
      <t xml:space="preserve">  c)  </t>
    </r>
    <r>
      <rPr>
        <sz val="12"/>
        <color theme="1"/>
        <rFont val="Calibri"/>
        <family val="2"/>
        <scheme val="minor"/>
      </rPr>
      <t xml:space="preserve">Psychological first aid (PFA) training offered to all employees and/or required for manager-level employees.
</t>
    </r>
    <r>
      <rPr>
        <b/>
        <sz val="11"/>
        <color rgb="FF000000"/>
        <rFont val="Calibri"/>
        <family val="2"/>
      </rPr>
      <t xml:space="preserve">  d)  </t>
    </r>
    <r>
      <rPr>
        <sz val="12"/>
        <color theme="1"/>
        <rFont val="Calibri"/>
        <family val="2"/>
        <scheme val="minor"/>
      </rPr>
      <t xml:space="preserve">Bereavement counseling and materials on coping with grief, including resources for returning to work after a loss.
</t>
    </r>
  </si>
  <si>
    <r>
      <rPr>
        <b/>
        <i/>
        <sz val="10"/>
        <color rgb="FF000000"/>
        <rFont val="Calibri"/>
        <family val="2"/>
      </rPr>
      <t xml:space="preserve">For All Spaces
</t>
    </r>
    <r>
      <rPr>
        <sz val="12"/>
        <color theme="1"/>
        <rFont val="Calibri"/>
        <family val="2"/>
        <scheme val="minor"/>
      </rPr>
      <t xml:space="preserve">Parental leave is available for all eligible employees and meets the following requirements:
</t>
    </r>
    <r>
      <rPr>
        <b/>
        <sz val="11"/>
        <color rgb="FF000000"/>
        <rFont val="Calibri"/>
        <family val="2"/>
      </rPr>
      <t xml:space="preserve">  a)  </t>
    </r>
    <r>
      <rPr>
        <sz val="12"/>
        <color theme="1"/>
        <rFont val="Calibri"/>
        <family val="2"/>
        <scheme val="minor"/>
      </rPr>
      <t xml:space="preserve">At least 40 weeks of parental leave are offered during any 12-month period to primary caregivers to use during: pregnancy or the adoption of a child, or within the first three years of a child&amp;rsquo;s life.
</t>
    </r>
    <r>
      <rPr>
        <b/>
        <sz val="11"/>
        <color rgb="FF000000"/>
        <rFont val="Calibri"/>
        <family val="2"/>
      </rPr>
      <t xml:space="preserve">  b)  </t>
    </r>
    <r>
      <rPr>
        <sz val="12"/>
        <color theme="1"/>
        <rFont val="Calibri"/>
        <family val="2"/>
        <scheme val="minor"/>
      </rPr>
      <t xml:space="preserve">At least some portion of the parental leave is paid per the table below. Paid leave must be separate from other types of leave (e.g., sick leave, annual leave, vacation time), paid at 75% or higher of the employee&amp;rsquo;s full salary or wages, and cover benefits:      	  		 
  			 	Weeks of Paid Leave  			 	Points  		  		 
  			 	18-29 weeks  			 	2  		  		 
  			 	30-52 weeks  			 	3
</t>
    </r>
  </si>
  <si>
    <r>
      <rPr>
        <b/>
        <i/>
        <sz val="10"/>
        <color rgb="FF000000"/>
        <rFont val="Calibri"/>
        <family val="2"/>
      </rPr>
      <t xml:space="preserve">For All Spaces
</t>
    </r>
    <r>
      <rPr>
        <sz val="12"/>
        <color theme="1"/>
        <rFont val="Calibri"/>
        <family val="2"/>
        <scheme val="minor"/>
      </rPr>
      <t xml:space="preserve">Projects support occupant response to emergencies through at least five of the  following strategies:
</t>
    </r>
    <r>
      <rPr>
        <b/>
        <sz val="11"/>
        <color rgb="FF000000"/>
        <rFont val="Calibri"/>
        <family val="2"/>
      </rPr>
      <t xml:space="preserve">  a)  </t>
    </r>
    <r>
      <rPr>
        <sz val="12"/>
        <color theme="1"/>
        <rFont val="Calibri"/>
        <family val="2"/>
        <scheme val="minor"/>
      </rPr>
      <t xml:space="preserve">Educational resources are made available to all regular occupants to promote emergency preparedness that address at least the following topics:   	  
      •  Creating evacuation or sheltering plans. 	  
      •  Building emergency kits, supplies and go-bags. 	  
      •  For residents, if applicable, planning communications with family or primary contacts in case of emergency.
</t>
    </r>
    <r>
      <rPr>
        <b/>
        <sz val="11"/>
        <color rgb="FF000000"/>
        <rFont val="Calibri"/>
        <family val="2"/>
      </rPr>
      <t xml:space="preserve">  b)  </t>
    </r>
    <r>
      <rPr>
        <sz val="12"/>
        <color theme="1"/>
        <rFont val="Calibri"/>
        <family val="2"/>
        <scheme val="minor"/>
      </rPr>
      <t xml:space="preserve">Rides subsidized by at least 50% to destination of need for emergency situations (e.g., urgent medical  needs, personal or family emergency, public transit shutdown).
</t>
    </r>
    <r>
      <rPr>
        <b/>
        <sz val="11"/>
        <color rgb="FF000000"/>
        <rFont val="Calibri"/>
        <family val="2"/>
      </rPr>
      <t xml:space="preserve">  c)  </t>
    </r>
    <r>
      <rPr>
        <sz val="12"/>
        <color theme="1"/>
        <rFont val="Calibri"/>
        <family val="2"/>
        <scheme val="minor"/>
      </rPr>
      <t xml:space="preserve">Database of  building emergency equipment, supplies and procedures available to all  occupants, including information cards indicating  emergency procedures available to all guests upon entrance to the building.
</t>
    </r>
    <r>
      <rPr>
        <b/>
        <sz val="11"/>
        <color rgb="FF000000"/>
        <rFont val="Calibri"/>
        <family val="2"/>
      </rPr>
      <t xml:space="preserve">  d)  </t>
    </r>
    <r>
      <rPr>
        <sz val="12"/>
        <color theme="1"/>
        <rFont val="Calibri"/>
        <family val="2"/>
        <scheme val="minor"/>
      </rPr>
      <t xml:space="preserve">Emergency  notification system in the building with auditory and visual indicators of  emergency (e.g., speaker system, flashing lights).
</t>
    </r>
    <r>
      <rPr>
        <b/>
        <sz val="11"/>
        <color rgb="FF000000"/>
        <rFont val="Calibri"/>
        <family val="2"/>
      </rPr>
      <t xml:space="preserve">  e)  </t>
    </r>
    <r>
      <rPr>
        <sz val="12"/>
        <color theme="1"/>
        <rFont val="Calibri"/>
        <family val="2"/>
        <scheme val="minor"/>
      </rPr>
      <t xml:space="preserve">At least one first aid kit  per floor meeting requirements of American National Standards Institute  (ANSI)/International Safety Equipment Association (ISEA) Class A or Class B  based on project need.
</t>
    </r>
    <r>
      <rPr>
        <b/>
        <sz val="11"/>
        <color rgb="FF000000"/>
        <rFont val="Calibri"/>
        <family val="2"/>
      </rPr>
      <t xml:space="preserve">  f)  </t>
    </r>
    <r>
      <rPr>
        <sz val="12"/>
        <color theme="1"/>
        <rFont val="Calibri"/>
        <family val="2"/>
        <scheme val="minor"/>
      </rPr>
      <t xml:space="preserve">AEDs within reach of any given occupant within 3-4 minutes and adoption of routine  maintenance and testing schedule. The locations of building AEDs are identified through posters, signs or other forms of communication other  than on the AED itself.
</t>
    </r>
    <r>
      <rPr>
        <b/>
        <sz val="11"/>
        <color rgb="FF000000"/>
        <rFont val="Calibri"/>
        <family val="2"/>
      </rPr>
      <t xml:space="preserve">  g)  </t>
    </r>
    <r>
      <rPr>
        <sz val="12"/>
        <color theme="1"/>
        <rFont val="Calibri"/>
        <family val="2"/>
        <scheme val="minor"/>
      </rPr>
      <t xml:space="preserve">Annual availability to regular occupants of a certified training course on cardiopulmonary resuscitation (CPR) and AED  usage.
</t>
    </r>
    <r>
      <rPr>
        <b/>
        <sz val="11"/>
        <color rgb="FF000000"/>
        <rFont val="Calibri"/>
        <family val="2"/>
      </rPr>
      <t xml:space="preserve">  h)  </t>
    </r>
    <r>
      <rPr>
        <sz val="12"/>
        <color theme="1"/>
        <rFont val="Calibri"/>
        <family val="2"/>
        <scheme val="minor"/>
      </rPr>
      <t xml:space="preserve">Emergency response team for medical emergencies, including at least one certified medical professional or first responder or other qualified personnel who has received emergency medical training (e.g., Emergency Medical Technician, paramedic, police, fire service, individuals certified in advanced first aid) present within the building during regular business hours.
</t>
    </r>
  </si>
  <si>
    <r>
      <rPr>
        <b/>
        <i/>
        <sz val="10"/>
        <color rgb="FF000000"/>
        <rFont val="Calibri"/>
        <family val="2"/>
      </rPr>
      <t xml:space="preserve">For All Spaces
</t>
    </r>
    <r>
      <rPr>
        <b/>
        <sz val="10"/>
        <color rgb="FF000000"/>
        <rFont val="Calibri"/>
        <family val="2"/>
      </rPr>
      <t xml:space="preserve">Community space
</t>
    </r>
    <r>
      <rPr>
        <sz val="12"/>
        <color theme="1"/>
        <rFont val="Calibri"/>
        <family val="2"/>
        <scheme val="minor"/>
      </rPr>
      <t xml:space="preserve">Designated space is  made available to the public at no cost that meets the following requirements:
</t>
    </r>
    <r>
      <rPr>
        <b/>
        <sz val="11"/>
        <color rgb="FF000000"/>
        <rFont val="Calibri"/>
        <family val="2"/>
      </rPr>
      <t xml:space="preserve">  a)  </t>
    </r>
    <r>
      <rPr>
        <sz val="12"/>
        <color theme="1"/>
        <rFont val="Calibri"/>
        <family val="2"/>
        <scheme val="minor"/>
      </rPr>
      <t>Is at  least 186 m</t>
    </r>
    <r>
      <rPr>
        <vertAlign val="superscript"/>
        <sz val="11"/>
        <color rgb="FF000000"/>
        <rFont val="Calibri"/>
        <family val="2"/>
      </rPr>
      <t xml:space="preserve">2 </t>
    </r>
    <r>
      <rPr>
        <sz val="11"/>
        <color rgb="FF000000"/>
        <rFont val="Calibri"/>
        <family val="2"/>
      </rPr>
      <t>[2,000 ft²].</t>
    </r>
    <r>
      <rPr>
        <sz val="11"/>
        <color rgb="FF000000"/>
        <rFont val="Calibri"/>
        <family val="2"/>
      </rPr>
      <t xml:space="preserve">
</t>
    </r>
    <r>
      <rPr>
        <b/>
        <sz val="11"/>
        <color rgb="FF000000"/>
        <rFont val="Calibri"/>
        <family val="2"/>
      </rPr>
      <t xml:space="preserve">  b)  </t>
    </r>
    <r>
      <rPr>
        <sz val="12"/>
        <color theme="1"/>
        <rFont val="Calibri"/>
        <family val="2"/>
        <scheme val="minor"/>
      </rPr>
      <t xml:space="preserve">Open at all times, unless closed for security purposes (e.g., during  nighttime hours) or for special events.
</t>
    </r>
    <r>
      <rPr>
        <b/>
        <sz val="11"/>
        <color rgb="FF000000"/>
        <rFont val="Calibri"/>
        <family val="2"/>
      </rPr>
      <t xml:space="preserve">  c)  </t>
    </r>
    <r>
      <rPr>
        <sz val="12"/>
        <color theme="1"/>
        <rFont val="Calibri"/>
        <family val="2"/>
        <scheme val="minor"/>
      </rPr>
      <t xml:space="preserve">Entry  points provide access from a minimum of one public use street.
</t>
    </r>
    <r>
      <rPr>
        <b/>
        <sz val="11"/>
        <color rgb="FF000000"/>
        <rFont val="Calibri"/>
        <family val="2"/>
      </rPr>
      <t xml:space="preserve">  d)  </t>
    </r>
    <r>
      <rPr>
        <sz val="12"/>
        <color theme="1"/>
        <rFont val="Calibri"/>
        <family val="2"/>
        <scheme val="minor"/>
      </rPr>
      <t xml:space="preserve">Signage at  entrance clearly indicates hours the space is open and the space’s designation  for public use.
</t>
    </r>
    <r>
      <rPr>
        <b/>
        <sz val="11"/>
        <color rgb="FF000000"/>
        <rFont val="Calibri"/>
        <family val="2"/>
      </rPr>
      <t xml:space="preserve">  e)  </t>
    </r>
    <r>
      <rPr>
        <sz val="12"/>
        <color theme="1"/>
        <rFont val="Calibri"/>
        <family val="2"/>
        <scheme val="minor"/>
      </rPr>
      <t xml:space="preserve">Provides quality  seating areas and sufficient lighting and is easily navigable for individuals of  all abilities.
</t>
    </r>
    <r>
      <rPr>
        <b/>
        <sz val="11"/>
        <color rgb="FF000000"/>
        <rFont val="Calibri"/>
        <family val="2"/>
      </rPr>
      <t xml:space="preserve">  f)  </t>
    </r>
    <r>
      <rPr>
        <sz val="12"/>
        <color theme="1"/>
        <rFont val="Calibri"/>
        <family val="2"/>
        <scheme val="minor"/>
      </rPr>
      <t xml:space="preserve">Adheres to  a regular maintenance and cleaning schedule.
</t>
    </r>
    <r>
      <rPr>
        <b/>
        <i/>
        <sz val="10"/>
        <color rgb="FF000000"/>
        <rFont val="Calibri"/>
        <family val="2"/>
      </rPr>
      <t xml:space="preserve">For All Spaces
</t>
    </r>
    <r>
      <rPr>
        <b/>
        <sz val="10"/>
        <color rgb="FF000000"/>
        <rFont val="Calibri"/>
        <family val="2"/>
      </rPr>
      <t xml:space="preserve">Community engagement
</t>
    </r>
    <r>
      <rPr>
        <sz val="12"/>
        <color theme="1"/>
        <rFont val="Calibri"/>
        <family val="2"/>
        <scheme val="minor"/>
      </rPr>
      <t xml:space="preserve">The following requirements are met:
</t>
    </r>
    <r>
      <rPr>
        <b/>
        <sz val="11"/>
        <color rgb="FF000000"/>
        <rFont val="Calibri"/>
        <family val="2"/>
      </rPr>
      <t xml:space="preserve">  a)  </t>
    </r>
    <r>
      <rPr>
        <sz val="12"/>
        <color theme="1"/>
        <rFont val="Calibri"/>
        <family val="2"/>
        <scheme val="minor"/>
      </rPr>
      <t xml:space="preserve">Access to one or more designated spaces is provided, at no cost or subsidized by at least 50%, to local community groups, student clubs or non-profit organizations for meetings and events.
</t>
    </r>
    <r>
      <rPr>
        <b/>
        <sz val="11"/>
        <color rgb="FF000000"/>
        <rFont val="Calibri"/>
        <family val="2"/>
      </rPr>
      <t xml:space="preserve">  b)  </t>
    </r>
    <r>
      <rPr>
        <sz val="12"/>
        <color theme="1"/>
        <rFont val="Calibri"/>
        <family val="2"/>
        <scheme val="minor"/>
      </rPr>
      <t xml:space="preserve">At least one community engagement program is provided, at no cost or subsidized by at least 50%, to the public on a quarterly basis.
</t>
    </r>
  </si>
  <si>
    <t xml:space="preserve">On-Site Assessment:
 =&gt; On-site Photographs
Annotated Documents:
 =&gt; Policy Document
 =&gt; Architectural Drawing
Photographic evidence
</t>
  </si>
  <si>
    <t xml:space="preserve">Annotated Documents:
 =&gt; Professional Narrative
 =&gt; Beta Feature Feedback Form
Letter Of Assurances:
 =&gt; Owner
</t>
  </si>
  <si>
    <r>
      <rPr>
        <b/>
        <i/>
        <sz val="10"/>
        <color rgb="FF000000"/>
        <rFont val="Calibri"/>
        <family val="2"/>
      </rPr>
      <t xml:space="preserve">For All Spaces
</t>
    </r>
    <r>
      <rPr>
        <sz val="12"/>
        <color theme="1"/>
        <rFont val="Calibri"/>
        <family val="2"/>
        <scheme val="minor"/>
      </rPr>
      <t xml:space="preserve">Projects implement at least one of the following:
</t>
    </r>
    <r>
      <rPr>
        <b/>
        <sz val="11"/>
        <color rgb="FF000000"/>
        <rFont val="Calibri"/>
        <family val="2"/>
      </rPr>
      <t xml:space="preserve">  a)  </t>
    </r>
    <r>
      <rPr>
        <sz val="12"/>
        <color theme="1"/>
        <rFont val="Calibri"/>
        <family val="2"/>
        <scheme val="minor"/>
      </rPr>
      <t xml:space="preserve">Designated outdoor or indoor space is made available to emergency responders, relief organizations or other equivalent institutions at no cost for alternative use in case of emergency (e.g., shelter during a natural disaster, treatment area during a pandemic).
</t>
    </r>
    <r>
      <rPr>
        <b/>
        <sz val="11"/>
        <color rgb="FF000000"/>
        <rFont val="Calibri"/>
        <family val="2"/>
      </rPr>
      <t xml:space="preserve">  b)  </t>
    </r>
    <r>
      <rPr>
        <sz val="12"/>
        <color theme="1"/>
        <rFont val="Calibri"/>
        <family val="2"/>
        <scheme val="minor"/>
      </rPr>
      <t xml:space="preserve">Funding or other resources (e.g., in partnership with local agencies providing relevant services or resources such as vouchers, shelter, clothing, food, transportation) are provided by the employer for emergency use by employees in at least two of the following critical scenarios:      	  
      •  Sheltering from domestic violence or abuse.  	  
      •  Quarantine due to infectious disease exposure.  	  
      •  Damage to employee housing from a disaster.
</t>
    </r>
    <r>
      <rPr>
        <b/>
        <sz val="11"/>
        <color rgb="FF000000"/>
        <rFont val="Calibri"/>
        <family val="2"/>
      </rPr>
      <t xml:space="preserve">  c)  </t>
    </r>
    <r>
      <rPr>
        <sz val="12"/>
        <color theme="1"/>
        <rFont val="Calibri"/>
        <family val="2"/>
        <scheme val="minor"/>
      </rPr>
      <t xml:space="preserve">Shelter-in-place plan for emergencies in which occupants cannot leave the project (e.g., hurricane, chemical spill) that includes the following:   
      •  A shelter-in-place kit with resources to help occupants shelter in place within the project for at least 24 hours (e.g., water, food supplies, blankets, flashlights, first aid kit).  
      •  A pathway for occupants or groups who may be more vulnerable (e.g., older adults, people with disabilities, pregnant women, children) to confidentially identify specific needs they may have during  a shelter-in-place emergency.  
      •  Procedures for communicating to occupants the decision to evacuate or shelter-in-place during an emergency.   
      •  A commitment to incorporate shelter-in-place guidelines provided by a relevant local-, regional- or global-level emergency response agency (e.g., WHO, government emergency management agency or equivalent) into the plan, and to adhere to instructions provided by that agency during a shelter-in-place emergency.    
      •  Annual (at minimum) occupant trainings on the shelter-in-place plan.
</t>
    </r>
  </si>
  <si>
    <r>
      <rPr>
        <b/>
        <i/>
        <sz val="10"/>
        <color rgb="FF000000"/>
        <rFont val="Calibri"/>
        <family val="2"/>
      </rPr>
      <t xml:space="preserve">For All Spaces
</t>
    </r>
    <r>
      <rPr>
        <sz val="12"/>
        <color theme="1"/>
        <rFont val="Calibri"/>
        <family val="2"/>
        <scheme val="minor"/>
      </rPr>
      <t xml:space="preserve">Project&amp;rsquo;s entire organization, or in the case of WELL Portfolio, the portion of the organization related to the defined portfolio, meets one of the following requirements in the current reporting year:
</t>
    </r>
    <r>
      <rPr>
        <b/>
        <sz val="11"/>
        <color rgb="FF000000"/>
        <rFont val="Calibri"/>
        <family val="2"/>
      </rPr>
      <t xml:space="preserve">  a)  </t>
    </r>
    <r>
      <rPr>
        <sz val="12"/>
        <color theme="1"/>
        <rFont val="Calibri"/>
        <family val="2"/>
        <scheme val="minor"/>
      </rPr>
      <t xml:space="preserve">Is certified as carbon neutral by a scheme that follows PAS 2060.
</t>
    </r>
    <r>
      <rPr>
        <b/>
        <sz val="11"/>
        <color rgb="FF000000"/>
        <rFont val="Calibri"/>
        <family val="2"/>
      </rPr>
      <t xml:space="preserve">  b)  </t>
    </r>
    <r>
      <rPr>
        <sz val="12"/>
        <color theme="1"/>
        <rFont val="Calibri"/>
        <family val="2"/>
        <scheme val="minor"/>
      </rPr>
      <t xml:space="preserve">Has achieved Part 1 of this feature for at least 2 points and has purchased carbon credits and/or offests from one of the following the following schemes to offset all emissions:      	  
      •  Verra/VCS.  	  
      •  Gold Standard.  	  
      •  ACR.
</t>
    </r>
  </si>
  <si>
    <t>v2 pilot Q 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</si>
</sst>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51">
    <font>
      <sz val="12"/>
      <color theme="1"/>
      <name val="Calibri"/>
      <family val="2"/>
      <scheme val="minor"/>
    </font>
    <font>
      <sz val="10"/>
      <color rgb="FF000000"/>
      <name val="Museo Sans 300"/>
    </font>
    <font>
      <sz val="11"/>
      <name val="Museo Sans 300"/>
    </font>
    <font>
      <sz val="11"/>
      <color theme="1" tint="0.34998626667073579"/>
      <name val="Museo Sans 300"/>
    </font>
    <font>
      <sz val="11"/>
      <color rgb="FF000000"/>
      <name val="Museo Sans 300"/>
    </font>
    <font>
      <sz val="10"/>
      <name val="Museo Sans 300"/>
    </font>
    <font>
      <sz val="10"/>
      <color theme="0" tint="-0.499984740745262"/>
      <name val="Museo Sans 300"/>
    </font>
    <font>
      <sz val="11"/>
      <color theme="0" tint="-0.499984740745262"/>
      <name val="Museo Sans 300"/>
    </font>
    <font>
      <sz val="11"/>
      <color theme="1"/>
      <name val="Museo Sans 300"/>
    </font>
    <font>
      <i/>
      <sz val="10"/>
      <color theme="1" tint="0.249977111117893"/>
      <name val="Museo Sans 300"/>
    </font>
    <font>
      <b/>
      <sz val="11"/>
      <color rgb="FF000000"/>
      <name val="Museo Sans 300"/>
    </font>
    <font>
      <sz val="11"/>
      <color rgb="FFAA7355"/>
      <name val="Museo Sans 300"/>
    </font>
    <font>
      <sz val="24"/>
      <color rgb="FF000000"/>
      <name val="Museo Sans 300"/>
    </font>
    <font>
      <sz val="24"/>
      <color rgb="FF000000"/>
      <name val="Museo Sans 700"/>
    </font>
    <font>
      <sz val="12"/>
      <color theme="0"/>
      <name val="Museo Sans 700"/>
    </font>
    <font>
      <sz val="9"/>
      <color theme="6" tint="-0.249977111117893"/>
      <name val="Museo Sans 300"/>
    </font>
    <font>
      <sz val="24"/>
      <color theme="6" tint="-0.249977111117893"/>
      <name val="Museo Sans 300"/>
    </font>
    <font>
      <sz val="10"/>
      <color theme="6" tint="-0.249977111117893"/>
      <name val="Museo Sans 300"/>
    </font>
    <font>
      <sz val="11"/>
      <color rgb="FF31564C"/>
      <name val="Museo Sans 300"/>
    </font>
    <font>
      <sz val="10"/>
      <color rgb="FF31564C"/>
      <name val="Museo Sans 300"/>
    </font>
    <font>
      <sz val="12"/>
      <color theme="1"/>
      <name val="Calibri"/>
      <family val="2"/>
      <scheme val="minor"/>
    </font>
    <font>
      <sz val="11"/>
      <color theme="0"/>
      <name val="Museo Sans 300"/>
    </font>
    <font>
      <b/>
      <sz val="11"/>
      <color theme="1" tint="0.34998626667073579"/>
      <name val="Museo Sans 300"/>
    </font>
    <font>
      <sz val="10"/>
      <color rgb="FF000000"/>
      <name val="Calibri"/>
      <family val="2"/>
    </font>
    <font>
      <sz val="11"/>
      <color rgb="FF000000"/>
      <name val="Museo Sans 500"/>
    </font>
    <font>
      <sz val="11"/>
      <color theme="1"/>
      <name val="Museo Sans 500"/>
    </font>
    <font>
      <sz val="11"/>
      <color theme="0"/>
      <name val="Museo Sans 500"/>
    </font>
    <font>
      <sz val="11"/>
      <color theme="6" tint="-0.249977111117893"/>
      <name val="Museo Sans 500"/>
    </font>
    <font>
      <sz val="11"/>
      <color rgb="FF000000"/>
      <name val="Museo Sans 700"/>
      <family val="1"/>
    </font>
    <font>
      <sz val="11"/>
      <color rgb="FF000000"/>
      <name val="Museo Sans 300"/>
      <family val="1"/>
    </font>
    <font>
      <sz val="14"/>
      <color theme="1"/>
      <name val="Museo Sans 500"/>
    </font>
    <font>
      <sz val="16"/>
      <color rgb="FF515150"/>
      <name val="Helvetica Neue"/>
      <family val="2"/>
    </font>
    <font>
      <i/>
      <sz val="16"/>
      <color rgb="FF515150"/>
      <name val="Helvetica Neue"/>
      <family val="2"/>
    </font>
    <font>
      <b/>
      <sz val="14"/>
      <color theme="1"/>
      <name val="Museo Sans 500"/>
    </font>
    <font>
      <b/>
      <sz val="16"/>
      <color theme="1"/>
      <name val="Museo Sans 500"/>
    </font>
    <font>
      <sz val="14"/>
      <color rgb="FF000000"/>
      <name val="Museo Sans 300"/>
    </font>
    <font>
      <b/>
      <sz val="14"/>
      <color rgb="FF000000"/>
      <name val="Museo Sans 300"/>
    </font>
    <font>
      <sz val="14"/>
      <color theme="1"/>
      <name val="Calibri"/>
      <family val="2"/>
      <scheme val="minor"/>
    </font>
    <font>
      <sz val="10"/>
      <color theme="2" tint="-0.499984740745262"/>
      <name val="MuseoSans-700"/>
    </font>
    <font>
      <b/>
      <sz val="11"/>
      <color rgb="FFFFFFFF"/>
      <name val="Calibri"/>
      <family val="2"/>
    </font>
    <font>
      <u/>
      <sz val="10"/>
      <color rgb="FFFFFFFF"/>
      <name val="Calibri"/>
      <family val="2"/>
    </font>
    <font>
      <u/>
      <sz val="10"/>
      <color rgb="FF0000FF"/>
      <name val="Calibri"/>
      <family val="2"/>
    </font>
    <font>
      <b/>
      <i/>
      <sz val="10"/>
      <color rgb="FF000000"/>
      <name val="Calibri"/>
      <family val="2"/>
    </font>
    <font>
      <b/>
      <sz val="11"/>
      <color rgb="FF000000"/>
      <name val="Calibri"/>
      <family val="2"/>
    </font>
    <font>
      <sz val="11"/>
      <color rgb="FF000000"/>
      <name val="Calibri"/>
      <family val="2"/>
    </font>
    <font>
      <b/>
      <sz val="10"/>
      <color rgb="FF000000"/>
      <name val="Calibri"/>
      <family val="2"/>
    </font>
    <font>
      <vertAlign val="superscript"/>
      <sz val="11"/>
      <color rgb="FF000000"/>
      <name val="Calibri"/>
      <family val="2"/>
    </font>
    <font>
      <sz val="10"/>
      <color rgb="FFFFFFFF"/>
      <name val="Calibri"/>
      <family val="2"/>
    </font>
    <font>
      <b/>
      <sz val="10"/>
      <color rgb="FFFFFFFF"/>
      <name val="Calibri"/>
      <family val="2"/>
    </font>
    <font>
      <sz val="10"/>
      <color rgb="FF000000"/>
      <name val="Arial"/>
      <family val="2"/>
    </font>
    <font>
      <sz val="8"/>
      <name val="Calibri"/>
      <family val="2"/>
      <scheme val="minor"/>
    </font>
  </fonts>
  <fills count="31">
    <fill>
      <patternFill patternType="none"/>
    </fill>
    <fill>
      <patternFill patternType="gray125"/>
    </fill>
    <fill>
      <patternFill patternType="solid">
        <fgColor rgb="FF145259"/>
        <bgColor indexed="64"/>
      </patternFill>
    </fill>
    <fill>
      <patternFill patternType="solid">
        <fgColor rgb="FF167089"/>
        <bgColor indexed="64"/>
      </patternFill>
    </fill>
    <fill>
      <patternFill patternType="solid">
        <fgColor rgb="FF0C7C9A"/>
        <bgColor indexed="64"/>
      </patternFill>
    </fill>
    <fill>
      <patternFill patternType="solid">
        <fgColor rgb="FF74C1D7"/>
        <bgColor indexed="64"/>
      </patternFill>
    </fill>
    <fill>
      <patternFill patternType="solid">
        <fgColor rgb="FF91CFD5"/>
        <bgColor indexed="64"/>
      </patternFill>
    </fill>
    <fill>
      <patternFill patternType="solid">
        <fgColor rgb="FF95D2A3"/>
        <bgColor indexed="64"/>
      </patternFill>
    </fill>
    <fill>
      <patternFill patternType="solid">
        <fgColor rgb="FF71B18F"/>
        <bgColor indexed="64"/>
      </patternFill>
    </fill>
    <fill>
      <patternFill patternType="solid">
        <fgColor rgb="FF5CA680"/>
        <bgColor indexed="64"/>
      </patternFill>
    </fill>
    <fill>
      <patternFill patternType="solid">
        <fgColor rgb="FF31564C"/>
        <bgColor indexed="64"/>
      </patternFill>
    </fill>
    <fill>
      <patternFill patternType="solid">
        <fgColor rgb="FFEAE6E4"/>
        <bgColor indexed="64"/>
      </patternFill>
    </fill>
    <fill>
      <patternFill patternType="solid">
        <fgColor rgb="FFBBC0A4"/>
        <bgColor indexed="64"/>
      </patternFill>
    </fill>
    <fill>
      <patternFill patternType="solid">
        <fgColor rgb="FFEBE6E4"/>
        <bgColor indexed="64"/>
      </patternFill>
    </fill>
    <fill>
      <patternFill patternType="solid">
        <fgColor rgb="FFEBD4C9"/>
        <bgColor indexed="64"/>
      </patternFill>
    </fill>
    <fill>
      <patternFill patternType="solid">
        <fgColor theme="0"/>
        <bgColor indexed="64"/>
      </patternFill>
    </fill>
    <fill>
      <patternFill patternType="solid">
        <fgColor theme="0" tint="-0.14999847407452621"/>
        <bgColor indexed="64"/>
      </patternFill>
    </fill>
    <fill>
      <patternFill patternType="solid">
        <fgColor rgb="FF44546A"/>
        <bgColor rgb="FF44546A"/>
      </patternFill>
    </fill>
    <fill>
      <patternFill patternType="solid">
        <fgColor rgb="FFF7D3B7"/>
        <bgColor indexed="64"/>
      </patternFill>
    </fill>
    <fill>
      <patternFill patternType="solid">
        <fgColor rgb="FF263D46"/>
        <bgColor rgb="FF263D46"/>
      </patternFill>
    </fill>
    <fill>
      <patternFill patternType="solid">
        <fgColor rgb="FFCCCCCC"/>
        <bgColor rgb="FFCCCCCC"/>
      </patternFill>
    </fill>
    <fill>
      <patternFill patternType="solid">
        <fgColor rgb="FF36627E"/>
        <bgColor rgb="FF36627E"/>
      </patternFill>
    </fill>
    <fill>
      <patternFill patternType="solid">
        <fgColor rgb="FF437998"/>
        <bgColor rgb="FF437998"/>
      </patternFill>
    </fill>
    <fill>
      <patternFill patternType="solid">
        <fgColor rgb="FF5F9EB4"/>
        <bgColor rgb="FF5F9EB4"/>
      </patternFill>
    </fill>
    <fill>
      <patternFill patternType="solid">
        <fgColor rgb="FFA2D1D0"/>
        <bgColor rgb="FFA2D1D0"/>
      </patternFill>
    </fill>
    <fill>
      <patternFill patternType="solid">
        <fgColor rgb="FFAFDAA6"/>
        <bgColor rgb="FFAFDAA6"/>
      </patternFill>
    </fill>
    <fill>
      <patternFill patternType="solid">
        <fgColor rgb="FF72AA7F"/>
        <bgColor rgb="FF72AA7F"/>
      </patternFill>
    </fill>
    <fill>
      <patternFill patternType="solid">
        <fgColor rgb="FF58937B"/>
        <bgColor rgb="FF58937B"/>
      </patternFill>
    </fill>
    <fill>
      <patternFill patternType="solid">
        <fgColor rgb="FF3E665B"/>
        <bgColor rgb="FF3E665B"/>
      </patternFill>
    </fill>
    <fill>
      <patternFill patternType="solid">
        <fgColor rgb="FF2D433B"/>
        <bgColor rgb="FF2D433B"/>
      </patternFill>
    </fill>
    <fill>
      <patternFill patternType="solid">
        <fgColor rgb="FF58595B"/>
        <bgColor rgb="FF58595B"/>
      </patternFill>
    </fill>
  </fills>
  <borders count="41">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theme="9"/>
      </left>
      <right/>
      <top style="thin">
        <color theme="9"/>
      </top>
      <bottom style="thin">
        <color theme="9"/>
      </bottom>
      <diagonal/>
    </border>
    <border>
      <left style="thin">
        <color theme="9"/>
      </left>
      <right style="thin">
        <color theme="9"/>
      </right>
      <top/>
      <bottom style="thin">
        <color theme="9"/>
      </bottom>
      <diagonal/>
    </border>
    <border>
      <left style="thin">
        <color theme="9"/>
      </left>
      <right style="thin">
        <color theme="9"/>
      </right>
      <top/>
      <bottom style="medium">
        <color theme="9"/>
      </bottom>
      <diagonal/>
    </border>
    <border>
      <left style="thin">
        <color theme="9"/>
      </left>
      <right/>
      <top/>
      <bottom style="thin">
        <color theme="9"/>
      </bottom>
      <diagonal/>
    </border>
    <border>
      <left/>
      <right style="thin">
        <color theme="0"/>
      </right>
      <top/>
      <bottom style="thin">
        <color theme="0"/>
      </bottom>
      <diagonal/>
    </border>
    <border>
      <left/>
      <right style="thin">
        <color theme="1"/>
      </right>
      <top/>
      <bottom/>
      <diagonal/>
    </border>
    <border>
      <left style="thin">
        <color theme="1"/>
      </left>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0"/>
      </left>
      <right style="thin">
        <color theme="0"/>
      </right>
      <top/>
      <bottom style="thin">
        <color theme="0"/>
      </bottom>
      <diagonal/>
    </border>
    <border>
      <left style="thin">
        <color theme="0"/>
      </left>
      <right style="thin">
        <color theme="1"/>
      </right>
      <top/>
      <bottom style="thin">
        <color theme="0"/>
      </bottom>
      <diagonal/>
    </border>
    <border>
      <left style="hair">
        <color theme="0" tint="-0.499984740745262"/>
      </left>
      <right/>
      <top style="hair">
        <color theme="0" tint="-0.499984740745262"/>
      </top>
      <bottom/>
      <diagonal/>
    </border>
    <border>
      <left style="hair">
        <color theme="0" tint="-0.499984740745262"/>
      </left>
      <right/>
      <top/>
      <bottom style="hair">
        <color theme="0" tint="-0.499984740745262"/>
      </bottom>
      <diagonal/>
    </border>
    <border>
      <left style="thin">
        <color indexed="64"/>
      </left>
      <right style="hair">
        <color theme="0" tint="-0.499984740745262"/>
      </right>
      <top style="hair">
        <color theme="0" tint="-0.499984740745262"/>
      </top>
      <bottom/>
      <diagonal/>
    </border>
    <border>
      <left style="thin">
        <color indexed="64"/>
      </left>
      <right style="hair">
        <color theme="0" tint="-0.499984740745262"/>
      </right>
      <top/>
      <bottom style="hair">
        <color theme="0" tint="-0.499984740745262"/>
      </bottom>
      <diagonal/>
    </border>
    <border>
      <left style="thin">
        <color theme="1"/>
      </left>
      <right/>
      <top style="thin">
        <color theme="0"/>
      </top>
      <bottom style="thin">
        <color theme="0"/>
      </bottom>
      <diagonal/>
    </border>
    <border>
      <left/>
      <right/>
      <top style="thin">
        <color theme="0"/>
      </top>
      <bottom style="thin">
        <color theme="0"/>
      </bottom>
      <diagonal/>
    </border>
    <border>
      <left/>
      <right style="thin">
        <color theme="1"/>
      </right>
      <top style="thin">
        <color theme="0"/>
      </top>
      <bottom style="thin">
        <color theme="0"/>
      </bottom>
      <diagonal/>
    </border>
    <border>
      <left style="thin">
        <color theme="1"/>
      </left>
      <right/>
      <top/>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rgb="FF000000"/>
      </left>
      <right style="thin">
        <color rgb="FF000000"/>
      </right>
      <top/>
      <bottom/>
      <diagonal/>
    </border>
    <border>
      <left/>
      <right style="thin">
        <color rgb="FF000000"/>
      </right>
      <top/>
      <bottom/>
      <diagonal/>
    </border>
  </borders>
  <cellStyleXfs count="3">
    <xf numFmtId="0" fontId="0" fillId="0" borderId="0"/>
    <xf numFmtId="9" fontId="20" fillId="0" borderId="0" applyFont="0" applyFill="0" applyBorder="0" applyAlignment="0" applyProtection="0"/>
    <xf numFmtId="0" fontId="49" fillId="0" borderId="0"/>
  </cellStyleXfs>
  <cellXfs count="256">
    <xf numFmtId="0" fontId="0" fillId="0" borderId="0" xfId="0"/>
    <xf numFmtId="0" fontId="16" fillId="0" borderId="0" xfId="0" applyFont="1" applyFill="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21" fillId="0" borderId="0" xfId="0" applyFont="1" applyBorder="1" applyAlignment="1">
      <alignment horizontal="center" vertical="center"/>
    </xf>
    <xf numFmtId="0" fontId="21" fillId="0" borderId="2" xfId="0" applyFont="1" applyBorder="1" applyAlignment="1">
      <alignment horizontal="center" vertical="center"/>
    </xf>
    <xf numFmtId="0" fontId="4" fillId="13" borderId="0" xfId="0" applyFont="1" applyFill="1" applyBorder="1" applyAlignment="1"/>
    <xf numFmtId="0" fontId="4" fillId="13" borderId="0" xfId="0" applyFont="1" applyFill="1" applyBorder="1" applyAlignment="1">
      <alignment horizontal="center"/>
    </xf>
    <xf numFmtId="0" fontId="10" fillId="13" borderId="0" xfId="0" applyFont="1" applyFill="1" applyBorder="1" applyAlignment="1">
      <alignment horizontal="center"/>
    </xf>
    <xf numFmtId="0" fontId="1" fillId="13" borderId="0" xfId="0" applyFont="1" applyFill="1" applyBorder="1" applyAlignment="1">
      <alignment horizontal="left"/>
    </xf>
    <xf numFmtId="0" fontId="4" fillId="13" borderId="0" xfId="0" applyFont="1" applyFill="1" applyBorder="1" applyAlignment="1">
      <alignment horizontal="left"/>
    </xf>
    <xf numFmtId="0" fontId="16" fillId="0" borderId="6" xfId="0" applyFont="1" applyFill="1" applyBorder="1" applyAlignment="1">
      <alignment horizontal="center" vertical="center"/>
    </xf>
    <xf numFmtId="0" fontId="16" fillId="0" borderId="2" xfId="0" applyFont="1" applyFill="1" applyBorder="1" applyAlignment="1">
      <alignment horizontal="center" vertical="center"/>
    </xf>
    <xf numFmtId="0" fontId="1" fillId="0" borderId="0" xfId="0" applyFont="1" applyAlignment="1">
      <alignment vertical="center"/>
    </xf>
    <xf numFmtId="0" fontId="17" fillId="0" borderId="0" xfId="0" applyFont="1" applyFill="1" applyAlignment="1">
      <alignment vertical="center"/>
    </xf>
    <xf numFmtId="0" fontId="14" fillId="2" borderId="6" xfId="0" applyFont="1" applyFill="1" applyBorder="1" applyAlignment="1">
      <alignment vertical="center"/>
    </xf>
    <xf numFmtId="0" fontId="14" fillId="2" borderId="0" xfId="0" applyFont="1" applyFill="1" applyBorder="1" applyAlignment="1">
      <alignment vertical="center"/>
    </xf>
    <xf numFmtId="0" fontId="14" fillId="2" borderId="0" xfId="0" applyFont="1" applyFill="1" applyBorder="1" applyAlignment="1">
      <alignment horizontal="right" vertical="center"/>
    </xf>
    <xf numFmtId="0" fontId="1" fillId="0" borderId="0" xfId="0" applyFont="1" applyBorder="1" applyAlignment="1">
      <alignment vertical="center"/>
    </xf>
    <xf numFmtId="0" fontId="14" fillId="6" borderId="0" xfId="0" applyFont="1" applyFill="1" applyBorder="1" applyAlignment="1">
      <alignment vertical="center"/>
    </xf>
    <xf numFmtId="0" fontId="14" fillId="6" borderId="0" xfId="0" applyFont="1" applyFill="1" applyBorder="1" applyAlignment="1">
      <alignment horizontal="right" vertical="center"/>
    </xf>
    <xf numFmtId="0" fontId="14" fillId="9" borderId="0" xfId="0" applyFont="1" applyFill="1" applyBorder="1" applyAlignment="1">
      <alignment vertical="center"/>
    </xf>
    <xf numFmtId="0" fontId="14" fillId="9" borderId="2" xfId="0" applyFont="1" applyFill="1" applyBorder="1" applyAlignment="1">
      <alignment horizontal="right" vertical="center"/>
    </xf>
    <xf numFmtId="0" fontId="15" fillId="11" borderId="6" xfId="0" applyFont="1" applyFill="1" applyBorder="1" applyAlignment="1">
      <alignment horizontal="center" vertical="center"/>
    </xf>
    <xf numFmtId="0" fontId="15" fillId="11" borderId="0" xfId="0" applyFont="1" applyFill="1" applyBorder="1" applyAlignment="1">
      <alignment horizontal="center" vertical="center"/>
    </xf>
    <xf numFmtId="0" fontId="15" fillId="11" borderId="0" xfId="0" applyFont="1" applyFill="1" applyBorder="1" applyAlignment="1">
      <alignment vertical="center"/>
    </xf>
    <xf numFmtId="0" fontId="15" fillId="11" borderId="2" xfId="0" applyFont="1" applyFill="1" applyBorder="1" applyAlignment="1">
      <alignment vertical="center"/>
    </xf>
    <xf numFmtId="0" fontId="18" fillId="12" borderId="7" xfId="0" applyFont="1" applyFill="1" applyBorder="1" applyAlignment="1">
      <alignment horizontal="center" vertical="center"/>
    </xf>
    <xf numFmtId="0" fontId="11" fillId="0" borderId="1" xfId="0" applyFont="1" applyBorder="1" applyAlignment="1">
      <alignment horizontal="center" vertical="center"/>
    </xf>
    <xf numFmtId="0" fontId="19" fillId="12" borderId="1" xfId="0" applyFont="1" applyFill="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2" fillId="0" borderId="7" xfId="0" applyFont="1" applyBorder="1" applyAlignment="1">
      <alignment horizontal="center" vertical="center"/>
    </xf>
    <xf numFmtId="0" fontId="1" fillId="0" borderId="2" xfId="0" applyFont="1" applyBorder="1" applyAlignment="1">
      <alignment vertical="center"/>
    </xf>
    <xf numFmtId="0" fontId="9" fillId="0" borderId="0" xfId="0" applyFont="1" applyBorder="1" applyAlignment="1">
      <alignment horizontal="center" vertical="center"/>
    </xf>
    <xf numFmtId="0" fontId="14" fillId="7" borderId="0" xfId="0" applyFont="1" applyFill="1" applyBorder="1" applyAlignment="1">
      <alignment vertical="center"/>
    </xf>
    <xf numFmtId="0" fontId="14" fillId="7" borderId="0" xfId="0" applyFont="1" applyFill="1" applyBorder="1" applyAlignment="1">
      <alignment horizontal="right" vertical="center"/>
    </xf>
    <xf numFmtId="0" fontId="1" fillId="0" borderId="6" xfId="0" applyFont="1" applyBorder="1" applyAlignment="1">
      <alignment vertical="center"/>
    </xf>
    <xf numFmtId="0" fontId="14" fillId="3" borderId="6"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right" vertical="center"/>
    </xf>
    <xf numFmtId="0" fontId="1" fillId="0" borderId="0" xfId="0" applyFont="1" applyBorder="1" applyAlignment="1">
      <alignment horizontal="center" vertical="center"/>
    </xf>
    <xf numFmtId="0" fontId="14" fillId="8" borderId="0" xfId="0" applyFont="1" applyFill="1" applyBorder="1" applyAlignment="1">
      <alignment vertical="center"/>
    </xf>
    <xf numFmtId="0" fontId="14" fillId="8" borderId="0" xfId="0" applyFont="1" applyFill="1" applyBorder="1" applyAlignment="1">
      <alignment horizontal="right" vertical="center"/>
    </xf>
    <xf numFmtId="0" fontId="14" fillId="4" borderId="6" xfId="0" applyFont="1" applyFill="1" applyBorder="1" applyAlignment="1">
      <alignment vertical="center"/>
    </xf>
    <xf numFmtId="0" fontId="14" fillId="4" borderId="0" xfId="0" applyFont="1" applyFill="1" applyBorder="1" applyAlignment="1">
      <alignment vertical="center"/>
    </xf>
    <xf numFmtId="0" fontId="14" fillId="4" borderId="0" xfId="0" applyFont="1" applyFill="1" applyBorder="1" applyAlignment="1">
      <alignment horizontal="right" vertical="center"/>
    </xf>
    <xf numFmtId="0" fontId="3" fillId="0" borderId="1" xfId="0" applyFont="1" applyBorder="1" applyAlignment="1">
      <alignment horizontal="center" vertical="center"/>
    </xf>
    <xf numFmtId="0" fontId="14" fillId="10" borderId="0" xfId="0" applyFont="1" applyFill="1" applyBorder="1" applyAlignment="1">
      <alignment vertical="center"/>
    </xf>
    <xf numFmtId="0" fontId="14" fillId="10" borderId="2" xfId="0" applyFont="1" applyFill="1" applyBorder="1" applyAlignment="1">
      <alignment horizontal="right"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vertical="center"/>
    </xf>
    <xf numFmtId="0" fontId="5" fillId="0" borderId="2" xfId="0" applyFont="1" applyBorder="1" applyAlignment="1">
      <alignment vertical="center"/>
    </xf>
    <xf numFmtId="0" fontId="1" fillId="0" borderId="0" xfId="0" applyFont="1" applyFill="1" applyBorder="1" applyAlignment="1">
      <alignment vertical="center"/>
    </xf>
    <xf numFmtId="0" fontId="10" fillId="13" borderId="2" xfId="0" applyFont="1" applyFill="1" applyBorder="1" applyAlignment="1">
      <alignment vertical="center"/>
    </xf>
    <xf numFmtId="0" fontId="4" fillId="13" borderId="2" xfId="0" applyFont="1" applyFill="1" applyBorder="1" applyAlignment="1">
      <alignment vertical="center"/>
    </xf>
    <xf numFmtId="0" fontId="14" fillId="5" borderId="6" xfId="0" applyFont="1" applyFill="1" applyBorder="1" applyAlignment="1">
      <alignment vertical="center"/>
    </xf>
    <xf numFmtId="0" fontId="14" fillId="5" borderId="0" xfId="0" applyFont="1" applyFill="1" applyBorder="1" applyAlignment="1">
      <alignment vertical="center"/>
    </xf>
    <xf numFmtId="0" fontId="14" fillId="5" borderId="0" xfId="0" applyFont="1" applyFill="1" applyBorder="1" applyAlignment="1">
      <alignment horizontal="right" vertical="center"/>
    </xf>
    <xf numFmtId="0" fontId="4" fillId="0" borderId="0" xfId="0" applyFont="1" applyFill="1" applyBorder="1" applyAlignment="1">
      <alignment vertical="center"/>
    </xf>
    <xf numFmtId="0" fontId="19" fillId="12" borderId="7" xfId="0" applyFont="1" applyFill="1" applyBorder="1" applyAlignment="1">
      <alignment horizontal="center" vertical="center"/>
    </xf>
    <xf numFmtId="0" fontId="6" fillId="0" borderId="1" xfId="0" applyFont="1" applyBorder="1" applyAlignment="1">
      <alignment horizontal="center" vertical="center"/>
    </xf>
    <xf numFmtId="0" fontId="4" fillId="13" borderId="2" xfId="0" applyFont="1" applyFill="1" applyBorder="1" applyAlignment="1">
      <alignment horizontal="center" vertical="center"/>
    </xf>
    <xf numFmtId="0" fontId="5" fillId="0" borderId="7" xfId="0" applyFont="1" applyBorder="1" applyAlignment="1">
      <alignment horizontal="center" vertical="center"/>
    </xf>
    <xf numFmtId="0" fontId="1" fillId="13" borderId="2" xfId="0" applyFont="1" applyFill="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0" xfId="0" applyFont="1" applyAlignment="1">
      <alignment horizontal="center" vertical="center"/>
    </xf>
    <xf numFmtId="0" fontId="22" fillId="13" borderId="0" xfId="0" applyFont="1" applyFill="1" applyBorder="1" applyAlignment="1"/>
    <xf numFmtId="0" fontId="1" fillId="13" borderId="0" xfId="0" applyFont="1" applyFill="1" applyBorder="1" applyAlignment="1"/>
    <xf numFmtId="0" fontId="23" fillId="0" borderId="0" xfId="0" applyFont="1" applyFill="1" applyAlignment="1">
      <alignment horizontal="left" vertical="center"/>
    </xf>
    <xf numFmtId="0" fontId="0" fillId="0" borderId="0" xfId="0" applyAlignment="1"/>
    <xf numFmtId="0" fontId="0" fillId="0" borderId="0" xfId="0"/>
    <xf numFmtId="0" fontId="24" fillId="0" borderId="0" xfId="0" applyFont="1" applyFill="1" applyBorder="1" applyAlignment="1">
      <alignment horizontal="left" vertical="center"/>
    </xf>
    <xf numFmtId="0" fontId="25" fillId="0" borderId="0" xfId="0" applyFont="1" applyBorder="1"/>
    <xf numFmtId="0" fontId="24" fillId="0" borderId="0" xfId="0" applyFont="1" applyFill="1" applyBorder="1" applyAlignment="1">
      <alignment horizontal="left" vertical="center" wrapText="1"/>
    </xf>
    <xf numFmtId="0" fontId="24" fillId="0" borderId="0" xfId="0" applyFont="1" applyBorder="1" applyAlignment="1">
      <alignment vertical="center"/>
    </xf>
    <xf numFmtId="0" fontId="21"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6" fillId="8" borderId="0" xfId="0" applyFont="1" applyFill="1" applyBorder="1" applyAlignment="1">
      <alignment vertical="center"/>
    </xf>
    <xf numFmtId="0" fontId="26" fillId="8" borderId="0" xfId="0" applyFont="1" applyFill="1" applyBorder="1" applyAlignment="1">
      <alignment horizontal="right" vertical="center"/>
    </xf>
    <xf numFmtId="0" fontId="27" fillId="11" borderId="0" xfId="0" applyFont="1" applyFill="1" applyBorder="1" applyAlignment="1">
      <alignment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0" fillId="0" borderId="16" xfId="0" applyFont="1" applyBorder="1" applyAlignment="1">
      <alignment horizontal="center" vertical="center" wrapText="1"/>
    </xf>
    <xf numFmtId="9" fontId="28" fillId="13" borderId="0" xfId="1" applyFont="1" applyFill="1" applyBorder="1" applyAlignment="1"/>
    <xf numFmtId="0" fontId="29" fillId="13" borderId="0" xfId="0" applyFont="1" applyFill="1" applyBorder="1" applyAlignment="1"/>
    <xf numFmtId="0" fontId="28" fillId="13" borderId="0" xfId="0" applyFont="1" applyFill="1" applyBorder="1" applyAlignment="1"/>
    <xf numFmtId="15" fontId="28" fillId="13" borderId="0" xfId="0" applyNumberFormat="1" applyFont="1" applyFill="1" applyBorder="1" applyAlignment="1">
      <alignment horizontal="left"/>
    </xf>
    <xf numFmtId="164" fontId="28" fillId="13" borderId="0" xfId="0" applyNumberFormat="1" applyFont="1" applyFill="1" applyBorder="1" applyAlignment="1">
      <alignment horizontal="left"/>
    </xf>
    <xf numFmtId="0" fontId="29" fillId="13" borderId="0" xfId="0" applyFont="1" applyFill="1" applyBorder="1" applyAlignment="1">
      <alignment horizontal="center"/>
    </xf>
    <xf numFmtId="0" fontId="28" fillId="13" borderId="0" xfId="0" applyFont="1" applyFill="1" applyBorder="1" applyAlignment="1">
      <alignment horizontal="left"/>
    </xf>
    <xf numFmtId="0" fontId="12" fillId="0" borderId="0" xfId="0" applyFont="1" applyFill="1" applyBorder="1" applyAlignment="1">
      <alignment vertical="center"/>
    </xf>
    <xf numFmtId="0" fontId="0" fillId="0" borderId="0" xfId="0" applyFill="1" applyBorder="1"/>
    <xf numFmtId="0" fontId="32" fillId="0" borderId="0" xfId="0" applyFont="1"/>
    <xf numFmtId="0" fontId="31" fillId="0" borderId="0" xfId="0" applyFont="1"/>
    <xf numFmtId="0" fontId="0" fillId="0" borderId="0" xfId="0" applyBorder="1"/>
    <xf numFmtId="0" fontId="0" fillId="0" borderId="19" xfId="0" applyBorder="1"/>
    <xf numFmtId="0" fontId="0" fillId="0" borderId="27" xfId="0" applyBorder="1"/>
    <xf numFmtId="0" fontId="6" fillId="0" borderId="13" xfId="0" applyFont="1" applyBorder="1" applyAlignment="1">
      <alignment horizontal="center" vertical="center"/>
    </xf>
    <xf numFmtId="0" fontId="2" fillId="0" borderId="30" xfId="0" applyFont="1" applyBorder="1" applyAlignment="1">
      <alignment horizontal="center" vertical="center"/>
    </xf>
    <xf numFmtId="0" fontId="11" fillId="0" borderId="11" xfId="0" applyFont="1" applyBorder="1" applyAlignment="1">
      <alignment horizontal="center" vertical="center"/>
    </xf>
    <xf numFmtId="0" fontId="2" fillId="0" borderId="3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37" fillId="0" borderId="18" xfId="0" applyFont="1" applyBorder="1"/>
    <xf numFmtId="0" fontId="37" fillId="0" borderId="26" xfId="0" applyFont="1" applyBorder="1"/>
    <xf numFmtId="0" fontId="38" fillId="0" borderId="0" xfId="0" applyFont="1" applyBorder="1" applyAlignment="1">
      <alignment vertical="center"/>
    </xf>
    <xf numFmtId="0" fontId="23" fillId="0" borderId="0" xfId="2" applyFont="1"/>
    <xf numFmtId="0" fontId="39" fillId="17" borderId="39" xfId="2" applyFont="1" applyFill="1" applyBorder="1" applyAlignment="1">
      <alignment horizontal="center" vertical="center" wrapText="1"/>
    </xf>
    <xf numFmtId="0" fontId="39" fillId="17" borderId="39" xfId="2" applyFont="1" applyFill="1" applyBorder="1" applyAlignment="1">
      <alignment vertical="center" wrapText="1"/>
    </xf>
    <xf numFmtId="0" fontId="39" fillId="17" borderId="40" xfId="2" applyFont="1" applyFill="1" applyBorder="1" applyAlignment="1">
      <alignment horizontal="center" vertical="center" wrapText="1"/>
    </xf>
    <xf numFmtId="0" fontId="23" fillId="0" borderId="0" xfId="2" applyFont="1" applyAlignment="1">
      <alignment horizontal="left" vertical="top" wrapText="1"/>
    </xf>
    <xf numFmtId="0" fontId="48" fillId="0" borderId="0" xfId="2" applyFont="1" applyAlignment="1">
      <alignment horizontal="center" vertical="center"/>
    </xf>
    <xf numFmtId="0" fontId="45" fillId="0" borderId="0" xfId="2" applyFont="1" applyAlignment="1">
      <alignment horizontal="center" vertical="center"/>
    </xf>
    <xf numFmtId="0" fontId="49" fillId="0" borderId="0" xfId="2"/>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29" xfId="0" applyFont="1" applyBorder="1" applyAlignment="1">
      <alignment horizontal="center" vertical="center"/>
    </xf>
    <xf numFmtId="0" fontId="0" fillId="0" borderId="15" xfId="0" applyFont="1" applyBorder="1" applyAlignment="1">
      <alignment vertical="center"/>
    </xf>
    <xf numFmtId="0" fontId="0" fillId="0" borderId="15" xfId="0" applyFont="1" applyBorder="1" applyAlignment="1">
      <alignment vertical="center" wrapText="1"/>
    </xf>
    <xf numFmtId="0" fontId="0" fillId="0" borderId="15"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4" xfId="0" applyFont="1" applyBorder="1" applyAlignment="1"/>
    <xf numFmtId="0" fontId="0" fillId="0" borderId="14" xfId="0" applyNumberFormat="1" applyFont="1" applyBorder="1" applyAlignment="1"/>
    <xf numFmtId="0" fontId="25" fillId="0" borderId="0" xfId="0" applyFont="1" applyBorder="1" applyAlignment="1">
      <alignment vertical="center"/>
    </xf>
    <xf numFmtId="0" fontId="25" fillId="0" borderId="0" xfId="0" applyFont="1" applyBorder="1" applyAlignment="1">
      <alignment vertical="center" wrapText="1"/>
    </xf>
    <xf numFmtId="0" fontId="24" fillId="0" borderId="0" xfId="0" applyFont="1" applyFill="1" applyBorder="1" applyAlignment="1">
      <alignment vertical="center"/>
    </xf>
    <xf numFmtId="0" fontId="1" fillId="18" borderId="0" xfId="0" applyFont="1" applyFill="1" applyBorder="1" applyAlignment="1">
      <alignment vertical="center"/>
    </xf>
    <xf numFmtId="0" fontId="4" fillId="0" borderId="9" xfId="0" applyFont="1" applyFill="1" applyBorder="1" applyAlignment="1">
      <alignment vertical="center"/>
    </xf>
    <xf numFmtId="0" fontId="4" fillId="13" borderId="9" xfId="0" applyFont="1" applyFill="1" applyBorder="1" applyAlignment="1">
      <alignment horizontal="left"/>
    </xf>
    <xf numFmtId="0" fontId="1" fillId="13" borderId="9" xfId="0" applyFont="1" applyFill="1" applyBorder="1" applyAlignment="1"/>
    <xf numFmtId="0" fontId="29" fillId="13" borderId="9" xfId="0" applyFont="1" applyFill="1" applyBorder="1" applyAlignment="1">
      <alignment horizontal="center"/>
    </xf>
    <xf numFmtId="0" fontId="28" fillId="13" borderId="9" xfId="0" applyFont="1" applyFill="1" applyBorder="1" applyAlignment="1">
      <alignment horizontal="left"/>
    </xf>
    <xf numFmtId="0" fontId="4" fillId="13" borderId="10" xfId="0" applyFont="1" applyFill="1" applyBorder="1" applyAlignment="1">
      <alignment horizontal="center" vertical="center"/>
    </xf>
    <xf numFmtId="0" fontId="47" fillId="19" borderId="0" xfId="2" applyFont="1" applyFill="1" applyAlignment="1">
      <alignment horizontal="left" vertical="center"/>
    </xf>
    <xf numFmtId="0" fontId="47" fillId="19" borderId="0" xfId="2" applyFont="1" applyFill="1" applyAlignment="1">
      <alignment horizontal="left" vertical="center" wrapText="1"/>
    </xf>
    <xf numFmtId="0" fontId="47" fillId="19" borderId="0" xfId="2" applyFont="1" applyFill="1" applyAlignment="1">
      <alignment horizontal="left" vertical="top" wrapText="1"/>
    </xf>
    <xf numFmtId="0" fontId="47" fillId="20" borderId="0" xfId="2" applyFont="1" applyFill="1" applyAlignment="1">
      <alignment horizontal="center" vertical="center"/>
    </xf>
    <xf numFmtId="0" fontId="47" fillId="20" borderId="0" xfId="2" applyFont="1" applyFill="1" applyAlignment="1">
      <alignment horizontal="left" vertical="center"/>
    </xf>
    <xf numFmtId="0" fontId="47" fillId="20" borderId="0" xfId="2" applyFont="1" applyFill="1" applyAlignment="1">
      <alignment horizontal="left" vertical="center" wrapText="1"/>
    </xf>
    <xf numFmtId="0" fontId="47" fillId="20" borderId="0" xfId="2" applyFont="1" applyFill="1" applyAlignment="1">
      <alignment horizontal="left" vertical="top" wrapText="1"/>
    </xf>
    <xf numFmtId="0" fontId="47" fillId="21" borderId="0" xfId="2" applyFont="1" applyFill="1" applyAlignment="1">
      <alignment horizontal="left" vertical="center"/>
    </xf>
    <xf numFmtId="0" fontId="47" fillId="21" borderId="0" xfId="2" applyFont="1" applyFill="1" applyAlignment="1">
      <alignment horizontal="left" vertical="center" wrapText="1"/>
    </xf>
    <xf numFmtId="0" fontId="47" fillId="21" borderId="0" xfId="2" applyFont="1" applyFill="1" applyAlignment="1">
      <alignment horizontal="left" vertical="top" wrapText="1"/>
    </xf>
    <xf numFmtId="0" fontId="47" fillId="22" borderId="0" xfId="2" applyFont="1" applyFill="1" applyAlignment="1">
      <alignment horizontal="left" vertical="center"/>
    </xf>
    <xf numFmtId="0" fontId="47" fillId="22" borderId="0" xfId="2" applyFont="1" applyFill="1" applyAlignment="1">
      <alignment horizontal="left" vertical="center" wrapText="1"/>
    </xf>
    <xf numFmtId="0" fontId="47" fillId="22" borderId="0" xfId="2" applyFont="1" applyFill="1" applyAlignment="1">
      <alignment horizontal="left" vertical="top" wrapText="1"/>
    </xf>
    <xf numFmtId="0" fontId="47" fillId="23" borderId="0" xfId="2" applyFont="1" applyFill="1" applyAlignment="1">
      <alignment horizontal="left" vertical="center"/>
    </xf>
    <xf numFmtId="0" fontId="47" fillId="23" borderId="0" xfId="2" applyFont="1" applyFill="1" applyAlignment="1">
      <alignment horizontal="left" vertical="center" wrapText="1"/>
    </xf>
    <xf numFmtId="0" fontId="47" fillId="23" borderId="0" xfId="2" applyFont="1" applyFill="1" applyAlignment="1">
      <alignment horizontal="left" vertical="top" wrapText="1"/>
    </xf>
    <xf numFmtId="0" fontId="47" fillId="24" borderId="0" xfId="2" applyFont="1" applyFill="1" applyAlignment="1">
      <alignment horizontal="left" vertical="center"/>
    </xf>
    <xf numFmtId="0" fontId="47" fillId="24" borderId="0" xfId="2" applyFont="1" applyFill="1" applyAlignment="1">
      <alignment horizontal="left" vertical="center" wrapText="1"/>
    </xf>
    <xf numFmtId="0" fontId="47" fillId="24" borderId="0" xfId="2" applyFont="1" applyFill="1" applyAlignment="1">
      <alignment horizontal="left" vertical="top" wrapText="1"/>
    </xf>
    <xf numFmtId="0" fontId="47" fillId="25" borderId="0" xfId="2" applyFont="1" applyFill="1" applyAlignment="1">
      <alignment horizontal="left" vertical="center"/>
    </xf>
    <xf numFmtId="0" fontId="47" fillId="25" borderId="0" xfId="2" applyFont="1" applyFill="1" applyAlignment="1">
      <alignment horizontal="left" vertical="center" wrapText="1"/>
    </xf>
    <xf numFmtId="0" fontId="47" fillId="25" borderId="0" xfId="2" applyFont="1" applyFill="1" applyAlignment="1">
      <alignment horizontal="left" vertical="top" wrapText="1"/>
    </xf>
    <xf numFmtId="0" fontId="47" fillId="26" borderId="0" xfId="2" applyFont="1" applyFill="1" applyAlignment="1">
      <alignment horizontal="left" vertical="center"/>
    </xf>
    <xf numFmtId="0" fontId="47" fillId="26" borderId="0" xfId="2" applyFont="1" applyFill="1" applyAlignment="1">
      <alignment horizontal="left" vertical="center" wrapText="1"/>
    </xf>
    <xf numFmtId="0" fontId="47" fillId="26" borderId="0" xfId="2" applyFont="1" applyFill="1" applyAlignment="1">
      <alignment horizontal="left" vertical="top" wrapText="1"/>
    </xf>
    <xf numFmtId="0" fontId="47" fillId="27" borderId="0" xfId="2" applyFont="1" applyFill="1" applyAlignment="1">
      <alignment horizontal="left" vertical="center"/>
    </xf>
    <xf numFmtId="0" fontId="47" fillId="27" borderId="0" xfId="2" applyFont="1" applyFill="1" applyAlignment="1">
      <alignment horizontal="left" vertical="center" wrapText="1"/>
    </xf>
    <xf numFmtId="0" fontId="47" fillId="27" borderId="0" xfId="2" applyFont="1" applyFill="1" applyAlignment="1">
      <alignment horizontal="left" vertical="top" wrapText="1"/>
    </xf>
    <xf numFmtId="0" fontId="47" fillId="28" borderId="0" xfId="2" applyFont="1" applyFill="1" applyAlignment="1">
      <alignment horizontal="left" vertical="center"/>
    </xf>
    <xf numFmtId="0" fontId="47" fillId="28" borderId="0" xfId="2" applyFont="1" applyFill="1" applyAlignment="1">
      <alignment horizontal="left" vertical="center" wrapText="1"/>
    </xf>
    <xf numFmtId="0" fontId="47" fillId="28" borderId="0" xfId="2" applyFont="1" applyFill="1" applyAlignment="1">
      <alignment horizontal="left" vertical="top" wrapText="1"/>
    </xf>
    <xf numFmtId="0" fontId="47" fillId="29" borderId="0" xfId="2" applyFont="1" applyFill="1" applyAlignment="1">
      <alignment horizontal="left" vertical="center"/>
    </xf>
    <xf numFmtId="0" fontId="47" fillId="29" borderId="0" xfId="2" applyFont="1" applyFill="1" applyAlignment="1">
      <alignment horizontal="left" vertical="center" wrapText="1"/>
    </xf>
    <xf numFmtId="0" fontId="47" fillId="29" borderId="0" xfId="2" applyFont="1" applyFill="1" applyAlignment="1">
      <alignment horizontal="left" vertical="top" wrapText="1"/>
    </xf>
    <xf numFmtId="0" fontId="47" fillId="30" borderId="0" xfId="2" applyFont="1" applyFill="1" applyAlignment="1">
      <alignment horizontal="left" vertical="center" wrapText="1"/>
    </xf>
    <xf numFmtId="0" fontId="47" fillId="30" borderId="0" xfId="2" applyFont="1" applyFill="1" applyAlignment="1">
      <alignment horizontal="center" vertical="center" wrapText="1"/>
    </xf>
    <xf numFmtId="0" fontId="47" fillId="30" borderId="0" xfId="2" applyFont="1" applyFill="1" applyAlignment="1">
      <alignment horizontal="left" vertical="top" wrapText="1"/>
    </xf>
    <xf numFmtId="0" fontId="47" fillId="20" borderId="0" xfId="2" applyFont="1" applyFill="1" applyAlignment="1">
      <alignment horizontal="center" vertical="center" wrapText="1"/>
    </xf>
    <xf numFmtId="0" fontId="23" fillId="0" borderId="0" xfId="2" applyFont="1" applyAlignment="1">
      <alignment horizontal="center" vertical="center"/>
    </xf>
    <xf numFmtId="0" fontId="41" fillId="0" borderId="0" xfId="2" applyFont="1" applyAlignment="1">
      <alignment horizontal="left" vertical="center"/>
    </xf>
    <xf numFmtId="0" fontId="23" fillId="0" borderId="0" xfId="2" applyFont="1" applyAlignment="1">
      <alignment horizontal="left" vertical="center"/>
    </xf>
    <xf numFmtId="0" fontId="47" fillId="19" borderId="0" xfId="2" applyFont="1" applyFill="1" applyAlignment="1">
      <alignment horizontal="center" vertical="center"/>
    </xf>
    <xf numFmtId="0" fontId="47" fillId="21" borderId="0" xfId="2" applyFont="1" applyFill="1" applyAlignment="1">
      <alignment horizontal="center" vertical="center"/>
    </xf>
    <xf numFmtId="0" fontId="47" fillId="23" borderId="0" xfId="2" applyFont="1" applyFill="1" applyAlignment="1">
      <alignment horizontal="center" vertical="center"/>
    </xf>
    <xf numFmtId="0" fontId="47" fillId="22" borderId="0" xfId="2" applyFont="1" applyFill="1" applyAlignment="1">
      <alignment horizontal="center" vertical="center"/>
    </xf>
    <xf numFmtId="0" fontId="47" fillId="25" borderId="0" xfId="2" applyFont="1" applyFill="1" applyAlignment="1">
      <alignment horizontal="center" vertical="center"/>
    </xf>
    <xf numFmtId="0" fontId="47" fillId="24" borderId="0" xfId="2" applyFont="1" applyFill="1" applyAlignment="1">
      <alignment horizontal="center" vertical="center"/>
    </xf>
    <xf numFmtId="0" fontId="47" fillId="26" borderId="0" xfId="2" applyFont="1" applyFill="1" applyAlignment="1">
      <alignment horizontal="center" vertical="center"/>
    </xf>
    <xf numFmtId="0" fontId="47" fillId="27" borderId="0" xfId="2" applyFont="1" applyFill="1" applyAlignment="1">
      <alignment horizontal="center" vertical="center"/>
    </xf>
    <xf numFmtId="0" fontId="47" fillId="28" borderId="0" xfId="2" applyFont="1" applyFill="1" applyAlignment="1">
      <alignment horizontal="center" vertical="center"/>
    </xf>
    <xf numFmtId="0" fontId="47" fillId="30" borderId="0" xfId="2" applyFont="1" applyFill="1" applyAlignment="1">
      <alignment horizontal="center" vertical="center"/>
    </xf>
    <xf numFmtId="0" fontId="41" fillId="0" borderId="0" xfId="2" applyFont="1" applyAlignment="1">
      <alignment horizontal="left" vertical="center" wrapText="1"/>
    </xf>
    <xf numFmtId="0" fontId="23" fillId="0" borderId="0" xfId="2" applyFont="1" applyAlignment="1">
      <alignment horizontal="left" vertical="center" wrapText="1"/>
    </xf>
    <xf numFmtId="0" fontId="23" fillId="0" borderId="0" xfId="2" applyFont="1" applyAlignment="1">
      <alignment horizontal="center" vertical="center" wrapText="1"/>
    </xf>
    <xf numFmtId="0" fontId="47" fillId="29" borderId="0" xfId="2" applyFont="1" applyFill="1" applyAlignment="1">
      <alignment horizontal="center" vertical="center"/>
    </xf>
    <xf numFmtId="0" fontId="30" fillId="0" borderId="32" xfId="0" applyFont="1" applyBorder="1" applyAlignment="1">
      <alignment wrapText="1"/>
    </xf>
    <xf numFmtId="0" fontId="30" fillId="0" borderId="33" xfId="0" applyFont="1" applyBorder="1" applyAlignment="1">
      <alignment wrapText="1"/>
    </xf>
    <xf numFmtId="0" fontId="30" fillId="0" borderId="34" xfId="0" applyFont="1" applyBorder="1" applyAlignment="1">
      <alignment wrapText="1"/>
    </xf>
    <xf numFmtId="0" fontId="30" fillId="0" borderId="32" xfId="0" applyFont="1" applyBorder="1"/>
    <xf numFmtId="0" fontId="30" fillId="0" borderId="33" xfId="0" applyFont="1" applyBorder="1"/>
    <xf numFmtId="0" fontId="30" fillId="0" borderId="34" xfId="0" applyFont="1" applyBorder="1"/>
    <xf numFmtId="0" fontId="34" fillId="16" borderId="32" xfId="0" applyFont="1" applyFill="1" applyBorder="1" applyAlignment="1">
      <alignment horizontal="left"/>
    </xf>
    <xf numFmtId="0" fontId="34" fillId="16" borderId="33" xfId="0" applyFont="1" applyFill="1" applyBorder="1" applyAlignment="1">
      <alignment horizontal="left"/>
    </xf>
    <xf numFmtId="0" fontId="34" fillId="16" borderId="34" xfId="0" applyFont="1" applyFill="1" applyBorder="1" applyAlignment="1">
      <alignment horizontal="left"/>
    </xf>
    <xf numFmtId="0" fontId="33" fillId="0" borderId="32" xfId="0" applyFont="1" applyBorder="1" applyAlignment="1">
      <alignment wrapText="1"/>
    </xf>
    <xf numFmtId="0" fontId="33" fillId="0" borderId="33" xfId="0" applyFont="1" applyBorder="1" applyAlignment="1">
      <alignment wrapText="1"/>
    </xf>
    <xf numFmtId="0" fontId="33" fillId="0" borderId="34" xfId="0" applyFont="1" applyBorder="1" applyAlignment="1">
      <alignment wrapText="1"/>
    </xf>
    <xf numFmtId="0" fontId="0" fillId="0" borderId="20" xfId="0" applyBorder="1"/>
    <xf numFmtId="0" fontId="0" fillId="0" borderId="21" xfId="0" applyBorder="1"/>
    <xf numFmtId="0" fontId="0" fillId="0" borderId="22" xfId="0" applyBorder="1"/>
    <xf numFmtId="0" fontId="30" fillId="0" borderId="32" xfId="0" applyFont="1" applyFill="1" applyBorder="1" applyAlignment="1">
      <alignment wrapText="1"/>
    </xf>
    <xf numFmtId="0" fontId="30" fillId="0" borderId="33" xfId="0" applyFont="1" applyFill="1" applyBorder="1" applyAlignment="1">
      <alignment wrapText="1"/>
    </xf>
    <xf numFmtId="0" fontId="30" fillId="0" borderId="34" xfId="0" applyFont="1" applyFill="1" applyBorder="1" applyAlignment="1">
      <alignment wrapText="1"/>
    </xf>
    <xf numFmtId="0" fontId="35" fillId="15" borderId="35" xfId="0" applyFont="1" applyFill="1" applyBorder="1" applyAlignment="1">
      <alignment horizontal="left" vertical="center" wrapText="1"/>
    </xf>
    <xf numFmtId="0" fontId="36" fillId="15" borderId="0" xfId="0" applyFont="1" applyFill="1" applyBorder="1" applyAlignment="1">
      <alignment horizontal="left" vertical="center"/>
    </xf>
    <xf numFmtId="0" fontId="36" fillId="15" borderId="19" xfId="0" applyFont="1" applyFill="1" applyBorder="1" applyAlignment="1">
      <alignment horizontal="left" vertical="center"/>
    </xf>
    <xf numFmtId="0" fontId="35" fillId="15" borderId="36" xfId="0" applyFont="1" applyFill="1" applyBorder="1" applyAlignment="1">
      <alignment horizontal="center" vertical="center" wrapText="1"/>
    </xf>
    <xf numFmtId="0" fontId="35" fillId="15" borderId="37" xfId="0" applyFont="1" applyFill="1" applyBorder="1" applyAlignment="1">
      <alignment horizontal="center" vertical="center" wrapText="1"/>
    </xf>
    <xf numFmtId="0" fontId="35" fillId="15" borderId="38" xfId="0" applyFont="1" applyFill="1" applyBorder="1" applyAlignment="1">
      <alignment horizontal="center" vertical="center" wrapText="1"/>
    </xf>
    <xf numFmtId="0" fontId="12" fillId="14" borderId="23" xfId="0" applyFont="1" applyFill="1" applyBorder="1" applyAlignment="1">
      <alignment horizontal="center" vertical="center"/>
    </xf>
    <xf numFmtId="0" fontId="12" fillId="14" borderId="24" xfId="0" applyFont="1" applyFill="1" applyBorder="1" applyAlignment="1">
      <alignment horizontal="center" vertical="center"/>
    </xf>
    <xf numFmtId="0" fontId="12" fillId="14" borderId="25" xfId="0" applyFont="1" applyFill="1" applyBorder="1" applyAlignment="1">
      <alignment horizontal="center" vertical="center"/>
    </xf>
    <xf numFmtId="0" fontId="12" fillId="16" borderId="23" xfId="0" applyFont="1" applyFill="1" applyBorder="1" applyAlignment="1">
      <alignment horizontal="center" vertical="center"/>
    </xf>
    <xf numFmtId="0" fontId="12" fillId="16" borderId="24" xfId="0" applyFont="1" applyFill="1" applyBorder="1" applyAlignment="1">
      <alignment horizontal="center" vertical="center"/>
    </xf>
    <xf numFmtId="0" fontId="12" fillId="16" borderId="25" xfId="0" applyFont="1" applyFill="1" applyBorder="1" applyAlignment="1">
      <alignment horizontal="center" vertical="center"/>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2" fillId="11" borderId="5" xfId="0" applyFont="1" applyFill="1" applyBorder="1" applyAlignment="1">
      <alignment horizontal="center" vertical="center"/>
    </xf>
    <xf numFmtId="0" fontId="23" fillId="0" borderId="0" xfId="2" applyFont="1" applyAlignment="1">
      <alignment horizontal="center" vertical="center"/>
    </xf>
    <xf numFmtId="0" fontId="41" fillId="0" borderId="0" xfId="2" applyFont="1" applyAlignment="1">
      <alignment horizontal="left" vertical="center"/>
    </xf>
    <xf numFmtId="0" fontId="23" fillId="0" borderId="0" xfId="2" applyFont="1" applyAlignment="1">
      <alignment horizontal="left" vertical="center"/>
    </xf>
    <xf numFmtId="0" fontId="40" fillId="30" borderId="0" xfId="2" applyFont="1" applyFill="1" applyAlignment="1">
      <alignment horizontal="center" vertical="center"/>
    </xf>
    <xf numFmtId="0" fontId="47" fillId="30" borderId="0" xfId="2" applyFont="1" applyFill="1" applyAlignment="1">
      <alignment horizontal="center" vertical="center"/>
    </xf>
    <xf numFmtId="0" fontId="41" fillId="0" borderId="0" xfId="2" applyFont="1" applyAlignment="1">
      <alignment horizontal="left" vertical="center" wrapText="1"/>
    </xf>
    <xf numFmtId="0" fontId="23" fillId="0" borderId="0" xfId="2" applyFont="1" applyAlignment="1">
      <alignment horizontal="left" vertical="center" wrapText="1"/>
    </xf>
    <xf numFmtId="0" fontId="23" fillId="0" borderId="0" xfId="2" applyFont="1" applyAlignment="1">
      <alignment horizontal="center" vertical="center" wrapText="1"/>
    </xf>
    <xf numFmtId="0" fontId="40" fillId="29" borderId="0" xfId="2" applyFont="1" applyFill="1" applyAlignment="1">
      <alignment horizontal="center" vertical="center"/>
    </xf>
    <xf numFmtId="0" fontId="47" fillId="29" borderId="0" xfId="2" applyFont="1" applyFill="1" applyAlignment="1">
      <alignment horizontal="center" vertical="center"/>
    </xf>
    <xf numFmtId="0" fontId="40" fillId="28" borderId="0" xfId="2" applyFont="1" applyFill="1" applyAlignment="1">
      <alignment horizontal="center" vertical="center"/>
    </xf>
    <xf numFmtId="0" fontId="47" fillId="28" borderId="0" xfId="2" applyFont="1" applyFill="1" applyAlignment="1">
      <alignment horizontal="center" vertical="center"/>
    </xf>
    <xf numFmtId="0" fontId="40" fillId="27" borderId="0" xfId="2" applyFont="1" applyFill="1" applyAlignment="1">
      <alignment horizontal="center" vertical="center"/>
    </xf>
    <xf numFmtId="0" fontId="47" fillId="27" borderId="0" xfId="2" applyFont="1" applyFill="1" applyAlignment="1">
      <alignment horizontal="center" vertical="center"/>
    </xf>
    <xf numFmtId="0" fontId="40" fillId="26" borderId="0" xfId="2" applyFont="1" applyFill="1" applyAlignment="1">
      <alignment horizontal="center" vertical="center"/>
    </xf>
    <xf numFmtId="0" fontId="47" fillId="26" borderId="0" xfId="2" applyFont="1" applyFill="1" applyAlignment="1">
      <alignment horizontal="center" vertical="center"/>
    </xf>
    <xf numFmtId="0" fontId="40" fillId="25" borderId="0" xfId="2" applyFont="1" applyFill="1" applyAlignment="1">
      <alignment horizontal="center" vertical="center"/>
    </xf>
    <xf numFmtId="0" fontId="47" fillId="25" borderId="0" xfId="2" applyFont="1" applyFill="1" applyAlignment="1">
      <alignment horizontal="center" vertical="center"/>
    </xf>
    <xf numFmtId="0" fontId="40" fillId="24" borderId="0" xfId="2" applyFont="1" applyFill="1" applyAlignment="1">
      <alignment horizontal="center" vertical="center"/>
    </xf>
    <xf numFmtId="0" fontId="47" fillId="24" borderId="0" xfId="2" applyFont="1" applyFill="1" applyAlignment="1">
      <alignment horizontal="center" vertical="center"/>
    </xf>
    <xf numFmtId="0" fontId="40" fillId="23" borderId="0" xfId="2" applyFont="1" applyFill="1" applyAlignment="1">
      <alignment horizontal="center" vertical="center"/>
    </xf>
    <xf numFmtId="0" fontId="47" fillId="23" borderId="0" xfId="2" applyFont="1" applyFill="1" applyAlignment="1">
      <alignment horizontal="center" vertical="center"/>
    </xf>
    <xf numFmtId="0" fontId="40" fillId="22" borderId="0" xfId="2" applyFont="1" applyFill="1" applyAlignment="1">
      <alignment horizontal="center" vertical="center"/>
    </xf>
    <xf numFmtId="0" fontId="47" fillId="22" borderId="0" xfId="2" applyFont="1" applyFill="1" applyAlignment="1">
      <alignment horizontal="center" vertical="center"/>
    </xf>
    <xf numFmtId="0" fontId="40" fillId="21" borderId="0" xfId="2" applyFont="1" applyFill="1" applyAlignment="1">
      <alignment horizontal="center" vertical="center"/>
    </xf>
    <xf numFmtId="0" fontId="47" fillId="21" borderId="0" xfId="2" applyFont="1" applyFill="1" applyAlignment="1">
      <alignment horizontal="center" vertical="center"/>
    </xf>
    <xf numFmtId="0" fontId="40" fillId="19" borderId="0" xfId="2" applyFont="1" applyFill="1" applyAlignment="1">
      <alignment horizontal="center" vertical="center"/>
    </xf>
    <xf numFmtId="0" fontId="47" fillId="19" borderId="0" xfId="2" applyFont="1" applyFill="1" applyAlignment="1">
      <alignment horizontal="center" vertical="center"/>
    </xf>
  </cellXfs>
  <cellStyles count="3">
    <cellStyle name="Normal" xfId="0" builtinId="0"/>
    <cellStyle name="Normal 2" xfId="2" xr:uid="{D635A50B-B8DF-BB48-A385-04B71D432A4A}"/>
    <cellStyle name="Percent" xfId="1" builtinId="5"/>
  </cellStyles>
  <dxfs count="24">
    <dxf>
      <font>
        <strike val="0"/>
        <outline val="0"/>
        <shadow val="0"/>
        <u val="none"/>
        <vertAlign val="baseline"/>
        <sz val="12"/>
        <name val="Calibri"/>
        <family val="2"/>
        <scheme val="minor"/>
      </font>
      <numFmt numFmtId="0" formatCode="General"/>
      <alignment horizontal="general" vertical="bottom" textRotation="0" wrapText="0" indent="0" justifyLastLine="0" shrinkToFit="0" readingOrder="0"/>
      <border diagonalUp="0" diagonalDown="0" outline="0">
        <left style="thin">
          <color theme="9"/>
        </left>
        <right/>
        <top style="thin">
          <color theme="9"/>
        </top>
        <bottom style="thin">
          <color theme="9"/>
        </bottom>
      </border>
    </dxf>
    <dxf>
      <font>
        <strike val="0"/>
        <outline val="0"/>
        <shadow val="0"/>
        <u val="none"/>
        <vertAlign val="baseline"/>
        <sz val="12"/>
        <name val="Calibri"/>
        <family val="2"/>
        <scheme val="minor"/>
      </font>
      <border diagonalUp="0" diagonalDown="0" outline="0">
        <left style="thin">
          <color theme="9"/>
        </left>
        <right style="thin">
          <color theme="9"/>
        </right>
        <top style="thin">
          <color theme="9"/>
        </top>
        <bottom style="thin">
          <color theme="9"/>
        </bottom>
      </border>
    </dxf>
    <dxf>
      <font>
        <strike val="0"/>
        <outline val="0"/>
        <shadow val="0"/>
        <u val="none"/>
        <vertAlign val="baseline"/>
        <sz val="12"/>
        <name val="Calibri"/>
        <family val="2"/>
        <scheme val="minor"/>
      </font>
      <alignment horizontal="right" vertical="bottom" textRotation="0" wrapText="0" indent="0" justifyLastLine="0" shrinkToFit="0" readingOrder="0"/>
      <border diagonalUp="0" diagonalDown="0" outline="0">
        <left style="thin">
          <color theme="9"/>
        </left>
        <right style="thin">
          <color theme="9"/>
        </right>
        <top style="thin">
          <color theme="9"/>
        </top>
        <bottom style="thin">
          <color theme="9"/>
        </bottom>
      </border>
    </dxf>
    <dxf>
      <font>
        <strike val="0"/>
        <outline val="0"/>
        <shadow val="0"/>
        <u val="none"/>
        <vertAlign val="baseline"/>
        <sz val="12"/>
        <name val="Calibri"/>
        <family val="2"/>
        <scheme val="minor"/>
      </font>
      <alignment horizontal="right" vertical="bottom" textRotation="0" wrapText="0" indent="0" justifyLastLine="0" shrinkToFit="0" readingOrder="0"/>
      <border diagonalUp="0" diagonalDown="0">
        <left style="thin">
          <color theme="9"/>
        </left>
        <right style="thin">
          <color theme="9"/>
        </right>
        <top style="thin">
          <color theme="9"/>
        </top>
        <bottom style="thin">
          <color theme="9"/>
        </bottom>
        <vertical/>
        <horizontal/>
      </border>
    </dxf>
    <dxf>
      <font>
        <strike val="0"/>
        <outline val="0"/>
        <shadow val="0"/>
        <u val="none"/>
        <vertAlign val="baseline"/>
        <sz val="12"/>
        <name val="Calibri"/>
        <family val="2"/>
        <scheme val="minor"/>
      </font>
      <alignment horizontal="general" vertical="bottom" textRotation="0" wrapText="1" indent="0" justifyLastLine="0" shrinkToFit="0"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9"/>
        </left>
        <right style="thin">
          <color theme="9"/>
        </right>
        <top style="thin">
          <color theme="9"/>
        </top>
        <bottom style="thin">
          <color theme="9"/>
        </bottom>
      </border>
    </dxf>
    <dxf>
      <border outline="0">
        <right style="thin">
          <color theme="9"/>
        </right>
        <top style="thin">
          <color theme="9"/>
        </top>
        <bottom style="thin">
          <color theme="9"/>
        </bottom>
      </border>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ill>
        <patternFill>
          <bgColor rgb="FFF7D3B7"/>
        </patternFill>
      </fill>
    </dxf>
    <dxf>
      <fill>
        <patternFill>
          <bgColor rgb="FFF7D3B7"/>
        </patternFill>
      </fill>
    </dxf>
    <dxf>
      <fill>
        <patternFill>
          <bgColor rgb="FFF7D3B7"/>
        </patternFill>
      </fill>
    </dxf>
    <dxf>
      <fill>
        <patternFill>
          <bgColor rgb="FFF7D3B7"/>
        </patternFill>
      </fill>
    </dxf>
    <dxf>
      <fill>
        <patternFill>
          <bgColor rgb="FFF7D3B7"/>
        </patternFill>
      </fill>
    </dxf>
    <dxf>
      <fill>
        <patternFill>
          <bgColor rgb="FFF7D3B7"/>
        </patternFill>
      </fill>
    </dxf>
    <dxf>
      <fill>
        <patternFill>
          <bgColor rgb="FFF7D3B7"/>
        </patternFill>
      </fill>
    </dxf>
    <dxf>
      <fill>
        <patternFill>
          <bgColor rgb="FFF7D3B7"/>
        </patternFill>
      </fill>
    </dxf>
    <dxf>
      <fill>
        <patternFill>
          <bgColor rgb="FFF7D3B7"/>
        </patternFill>
      </fill>
    </dxf>
    <dxf>
      <fill>
        <patternFill>
          <bgColor rgb="FFF7D3B7"/>
        </patternFill>
      </fill>
    </dxf>
    <dxf>
      <fill>
        <patternFill>
          <bgColor rgb="FFF7D3B7"/>
        </patternFill>
      </fill>
    </dxf>
    <dxf>
      <fill>
        <patternFill>
          <bgColor rgb="FFEBD4C9"/>
        </patternFill>
      </fill>
    </dxf>
    <dxf>
      <fill>
        <patternFill>
          <bgColor rgb="FFEBD4C9"/>
        </patternFill>
      </fill>
    </dxf>
  </dxfs>
  <tableStyles count="0" defaultTableStyle="TableStyleMedium2" defaultPivotStyle="PivotStyleLight16"/>
  <colors>
    <mruColors>
      <color rgb="FFEFEFEC"/>
      <color rgb="FFD9D9D9"/>
      <color rgb="FFF7D3B7"/>
      <color rgb="FFC8AA92"/>
      <color rgb="FFBBC0A4"/>
      <color rgb="FFD9B091"/>
      <color rgb="FFEBD4C9"/>
      <color rgb="FFC3EAF0"/>
      <color rgb="FFEBE6E4"/>
      <color rgb="FFAA73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592764</xdr:colOff>
      <xdr:row>0</xdr:row>
      <xdr:rowOff>195227</xdr:rowOff>
    </xdr:from>
    <xdr:to>
      <xdr:col>9</xdr:col>
      <xdr:colOff>264632</xdr:colOff>
      <xdr:row>1</xdr:row>
      <xdr:rowOff>282649</xdr:rowOff>
    </xdr:to>
    <xdr:sp macro="" textlink="">
      <xdr:nvSpPr>
        <xdr:cNvPr id="2" name="TextBox 1">
          <a:extLst>
            <a:ext uri="{FF2B5EF4-FFF2-40B4-BE49-F238E27FC236}">
              <a16:creationId xmlns:a16="http://schemas.microsoft.com/office/drawing/2014/main" id="{5A9BFFD6-D425-6E4B-A183-E8C4CE74A472}"/>
            </a:ext>
          </a:extLst>
        </xdr:cNvPr>
        <xdr:cNvSpPr txBox="1"/>
      </xdr:nvSpPr>
      <xdr:spPr>
        <a:xfrm>
          <a:off x="9774864" y="195227"/>
          <a:ext cx="497368" cy="29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900" b="0" i="0" baseline="0">
              <a:latin typeface="Museo Sans 300" panose="02000000000000000000" pitchFamily="2" charset="77"/>
            </a:rPr>
            <a:t>TM</a:t>
          </a:r>
          <a:endParaRPr lang="en-US" sz="900" b="1" i="0">
            <a:latin typeface="Museo Sans 700" panose="02000000000000000000" pitchFamily="2" charset="77"/>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1072708</xdr:colOff>
      <xdr:row>100</xdr:row>
      <xdr:rowOff>59069</xdr:rowOff>
    </xdr:from>
    <xdr:to>
      <xdr:col>23</xdr:col>
      <xdr:colOff>1717750</xdr:colOff>
      <xdr:row>105</xdr:row>
      <xdr:rowOff>0</xdr:rowOff>
    </xdr:to>
    <xdr:sp macro="" textlink="">
      <xdr:nvSpPr>
        <xdr:cNvPr id="10" name="TextBox 9">
          <a:extLst>
            <a:ext uri="{FF2B5EF4-FFF2-40B4-BE49-F238E27FC236}">
              <a16:creationId xmlns:a16="http://schemas.microsoft.com/office/drawing/2014/main" id="{9CF2E957-E85A-5745-93D1-9CB51C3760F7}"/>
            </a:ext>
          </a:extLst>
        </xdr:cNvPr>
        <xdr:cNvSpPr txBox="1"/>
      </xdr:nvSpPr>
      <xdr:spPr>
        <a:xfrm>
          <a:off x="14378173" y="17425581"/>
          <a:ext cx="645042" cy="939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0" i="0">
              <a:latin typeface="Museo Sans 500" panose="02000000000000000000" pitchFamily="2" charset="77"/>
            </a:rPr>
            <a:t>58%</a:t>
          </a:r>
        </a:p>
      </xdr:txBody>
    </xdr:sp>
    <xdr:clientData/>
  </xdr:twoCellAnchor>
  <xdr:twoCellAnchor>
    <xdr:from>
      <xdr:col>14</xdr:col>
      <xdr:colOff>3874474</xdr:colOff>
      <xdr:row>1</xdr:row>
      <xdr:rowOff>4726</xdr:rowOff>
    </xdr:from>
    <xdr:to>
      <xdr:col>14</xdr:col>
      <xdr:colOff>4371842</xdr:colOff>
      <xdr:row>1</xdr:row>
      <xdr:rowOff>295348</xdr:rowOff>
    </xdr:to>
    <xdr:sp macro="" textlink="">
      <xdr:nvSpPr>
        <xdr:cNvPr id="11" name="TextBox 10">
          <a:extLst>
            <a:ext uri="{FF2B5EF4-FFF2-40B4-BE49-F238E27FC236}">
              <a16:creationId xmlns:a16="http://schemas.microsoft.com/office/drawing/2014/main" id="{8E0E76B8-AD9B-9647-B6A9-A30B395A7D93}"/>
            </a:ext>
          </a:extLst>
        </xdr:cNvPr>
        <xdr:cNvSpPr txBox="1"/>
      </xdr:nvSpPr>
      <xdr:spPr>
        <a:xfrm>
          <a:off x="13727922" y="179898"/>
          <a:ext cx="497368" cy="29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900" b="0" i="0" baseline="0">
              <a:latin typeface="Museo Sans 300" panose="02000000000000000000" pitchFamily="2" charset="77"/>
            </a:rPr>
            <a:t>TM</a:t>
          </a:r>
          <a:endParaRPr lang="en-US" sz="900" b="1" i="0">
            <a:latin typeface="Museo Sans 700" panose="02000000000000000000" pitchFamily="2" charset="77"/>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5B3018-1BF4-564A-BA54-10F36F182060}" name="Table2" displayName="Table2" ref="J3:K7" totalsRowShown="0">
  <autoFilter ref="J3:K7" xr:uid="{1264C0C8-73B8-F34A-9465-20E7C28B5DBE}"/>
  <tableColumns count="2">
    <tableColumn id="1" xr3:uid="{15550567-189A-384C-99B8-16320BC764F0}" name="points"/>
    <tableColumn id="2" xr3:uid="{5F8E330D-9732-E442-9239-EBABE16837BE}" name="award"/>
  </tableColumns>
  <tableStyleInfo name="TableStyleLight2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F79EC0-B452-C348-82D4-696A41F2185F}" name="Table1" displayName="Table1" ref="A3:H256" totalsRowShown="0" headerRowDxfId="10" dataDxfId="9" tableBorderDxfId="8">
  <autoFilter ref="A3:H256" xr:uid="{8627116A-5E8E-A34A-959B-933BCC72ED0C}"/>
  <tableColumns count="8">
    <tableColumn id="1" xr3:uid="{262DA430-A29D-DB46-97DD-A66F1ABEB72B}" name="feature.name" dataDxfId="7"/>
    <tableColumn id="2" xr3:uid="{1BBFC9BD-F07E-9944-B119-25CD3AEFD445}" name="feature code" dataDxfId="6"/>
    <tableColumn id="3" xr3:uid="{AD5FD95D-B703-704E-9A2F-5014DA2E4A44}" name="part number" dataDxfId="5"/>
    <tableColumn id="4" xr3:uid="{21BD6939-CF63-5845-9A9E-456AC91AACB8}" name="part_name" dataDxfId="4"/>
    <tableColumn id="5" xr3:uid="{18DEB9CB-B1D9-F141-8C70-A543D947B711}" name="part_points" dataDxfId="3"/>
    <tableColumn id="6" xr3:uid="{FA6FD583-F4F6-7B4E-BC84-BCA0523F0973}" name="min_points (0=no minimum stated)" dataDxfId="2"/>
    <tableColumn id="7" xr3:uid="{A1D60826-1A00-444F-8A88-05CF9DDD6903}" name="concept_order" dataDxfId="1"/>
    <tableColumn id="8" xr3:uid="{21808156-A7AE-2348-9C6A-7D2A835414C9}" name="Weight" dataDxfId="0">
      <calculatedColumnFormula>IF(Table1[[#This Row],[part_points]]="P","Required",CONCATENATE(E4," ",(IF(Table1[[#This Row],[part_points]]=1,"point","points"))))</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7" Type="http://schemas.openxmlformats.org/officeDocument/2006/relationships/hyperlink" Target="https://v2.wellcertified.com/v/en/community/feature/3" TargetMode="External"/><Relationship Id="rId21" Type="http://schemas.openxmlformats.org/officeDocument/2006/relationships/hyperlink" Target="https://v2.wellcertified.com/v/en/water/feature/5" TargetMode="External"/><Relationship Id="rId42" Type="http://schemas.openxmlformats.org/officeDocument/2006/relationships/hyperlink" Target="https://v2.wellcertified.com/v/en/light/feature/1" TargetMode="External"/><Relationship Id="rId63" Type="http://schemas.openxmlformats.org/officeDocument/2006/relationships/hyperlink" Target="https://v2.wellcertified.com/v/en/thermal%20comfort" TargetMode="External"/><Relationship Id="rId84" Type="http://schemas.openxmlformats.org/officeDocument/2006/relationships/hyperlink" Target="https://v2.wellcertified.com/v/en/materials/feature/2" TargetMode="External"/><Relationship Id="rId138" Type="http://schemas.openxmlformats.org/officeDocument/2006/relationships/hyperlink" Target="https://v2.wellcertified.com/v/en/innovations/feature/3" TargetMode="External"/><Relationship Id="rId107" Type="http://schemas.openxmlformats.org/officeDocument/2006/relationships/hyperlink" Target="https://v2.wellcertified.com/v/en/mind/feature/9" TargetMode="External"/><Relationship Id="rId11" Type="http://schemas.openxmlformats.org/officeDocument/2006/relationships/hyperlink" Target="https://v2.wellcertified.com/v/en/air/feature/10" TargetMode="External"/><Relationship Id="rId32" Type="http://schemas.openxmlformats.org/officeDocument/2006/relationships/hyperlink" Target="https://v2.wellcertified.com/v/en/nourishment/feature/6" TargetMode="External"/><Relationship Id="rId37" Type="http://schemas.openxmlformats.org/officeDocument/2006/relationships/hyperlink" Target="https://v2.wellcertified.com/v/en/nourishment/feature/11" TargetMode="External"/><Relationship Id="rId53" Type="http://schemas.openxmlformats.org/officeDocument/2006/relationships/hyperlink" Target="https://v2.wellcertified.com/v/en/movement/feature/3" TargetMode="External"/><Relationship Id="rId58" Type="http://schemas.openxmlformats.org/officeDocument/2006/relationships/hyperlink" Target="https://v2.wellcertified.com/v/en/movement/feature/8" TargetMode="External"/><Relationship Id="rId74" Type="http://schemas.openxmlformats.org/officeDocument/2006/relationships/hyperlink" Target="https://v2.wellcertified.com/v/en/sound/feature/1" TargetMode="External"/><Relationship Id="rId79" Type="http://schemas.openxmlformats.org/officeDocument/2006/relationships/hyperlink" Target="https://v2.wellcertified.com/v/en/sound/feature/6" TargetMode="External"/><Relationship Id="rId102" Type="http://schemas.openxmlformats.org/officeDocument/2006/relationships/hyperlink" Target="https://v2.wellcertified.com/v/en/mind/feature/4" TargetMode="External"/><Relationship Id="rId123" Type="http://schemas.openxmlformats.org/officeDocument/2006/relationships/hyperlink" Target="https://v2.wellcertified.com/v/en/community/feature/9" TargetMode="External"/><Relationship Id="rId128" Type="http://schemas.openxmlformats.org/officeDocument/2006/relationships/hyperlink" Target="https://v2.wellcertified.com/v/en/community/feature/14" TargetMode="External"/><Relationship Id="rId5" Type="http://schemas.openxmlformats.org/officeDocument/2006/relationships/hyperlink" Target="https://v2.wellcertified.com/v/en/air/feature/4" TargetMode="External"/><Relationship Id="rId90" Type="http://schemas.openxmlformats.org/officeDocument/2006/relationships/hyperlink" Target="https://v2.wellcertified.com/v/en/materials/feature/8" TargetMode="External"/><Relationship Id="rId95" Type="http://schemas.openxmlformats.org/officeDocument/2006/relationships/hyperlink" Target="https://v2.wellcertified.com/v/en/materials/feature/13" TargetMode="External"/><Relationship Id="rId22" Type="http://schemas.openxmlformats.org/officeDocument/2006/relationships/hyperlink" Target="https://v2.wellcertified.com/v/en/water/feature/6" TargetMode="External"/><Relationship Id="rId27" Type="http://schemas.openxmlformats.org/officeDocument/2006/relationships/hyperlink" Target="https://v2.wellcertified.com/v/en/nourishment/feature/1" TargetMode="External"/><Relationship Id="rId43" Type="http://schemas.openxmlformats.org/officeDocument/2006/relationships/hyperlink" Target="https://v2.wellcertified.com/v/en/light/feature/2" TargetMode="External"/><Relationship Id="rId48" Type="http://schemas.openxmlformats.org/officeDocument/2006/relationships/hyperlink" Target="https://v2.wellcertified.com/v/en/light/feature/7" TargetMode="External"/><Relationship Id="rId64" Type="http://schemas.openxmlformats.org/officeDocument/2006/relationships/hyperlink" Target="https://v2.wellcertified.com/v/en/thermal%20comfort/feature/1" TargetMode="External"/><Relationship Id="rId69" Type="http://schemas.openxmlformats.org/officeDocument/2006/relationships/hyperlink" Target="https://v2.wellcertified.com/v/en/thermal%20comfort/feature/6" TargetMode="External"/><Relationship Id="rId113" Type="http://schemas.openxmlformats.org/officeDocument/2006/relationships/hyperlink" Target="https://v2.wellcertified.com/v/en/mind/feature/15" TargetMode="External"/><Relationship Id="rId118" Type="http://schemas.openxmlformats.org/officeDocument/2006/relationships/hyperlink" Target="https://v2.wellcertified.com/v/en/community/feature/4" TargetMode="External"/><Relationship Id="rId134" Type="http://schemas.openxmlformats.org/officeDocument/2006/relationships/hyperlink" Target="https://v2.wellcertified.com/v/en/community/feature/20" TargetMode="External"/><Relationship Id="rId139" Type="http://schemas.openxmlformats.org/officeDocument/2006/relationships/hyperlink" Target="https://v2.wellcertified.com/v/en/innovations/feature/4" TargetMode="External"/><Relationship Id="rId80" Type="http://schemas.openxmlformats.org/officeDocument/2006/relationships/hyperlink" Target="https://v2.wellcertified.com/v/en/sound/feature/7" TargetMode="External"/><Relationship Id="rId85" Type="http://schemas.openxmlformats.org/officeDocument/2006/relationships/hyperlink" Target="https://v2.wellcertified.com/v/en/materials/feature/3" TargetMode="External"/><Relationship Id="rId12" Type="http://schemas.openxmlformats.org/officeDocument/2006/relationships/hyperlink" Target="https://v2.wellcertified.com/v/en/air/feature/11" TargetMode="External"/><Relationship Id="rId17" Type="http://schemas.openxmlformats.org/officeDocument/2006/relationships/hyperlink" Target="https://v2.wellcertified.com/v/en/water/feature/1" TargetMode="External"/><Relationship Id="rId33" Type="http://schemas.openxmlformats.org/officeDocument/2006/relationships/hyperlink" Target="https://v2.wellcertified.com/v/en/nourishment/feature/7" TargetMode="External"/><Relationship Id="rId38" Type="http://schemas.openxmlformats.org/officeDocument/2006/relationships/hyperlink" Target="https://v2.wellcertified.com/v/en/nourishment/feature/12" TargetMode="External"/><Relationship Id="rId59" Type="http://schemas.openxmlformats.org/officeDocument/2006/relationships/hyperlink" Target="https://v2.wellcertified.com/v/en/movement/feature/9" TargetMode="External"/><Relationship Id="rId103" Type="http://schemas.openxmlformats.org/officeDocument/2006/relationships/hyperlink" Target="https://v2.wellcertified.com/v/en/mind/feature/5" TargetMode="External"/><Relationship Id="rId108" Type="http://schemas.openxmlformats.org/officeDocument/2006/relationships/hyperlink" Target="https://v2.wellcertified.com/v/en/mind/feature/10" TargetMode="External"/><Relationship Id="rId124" Type="http://schemas.openxmlformats.org/officeDocument/2006/relationships/hyperlink" Target="https://v2.wellcertified.com/v/en/community/feature/10" TargetMode="External"/><Relationship Id="rId129" Type="http://schemas.openxmlformats.org/officeDocument/2006/relationships/hyperlink" Target="https://v2.wellcertified.com/v/en/community/feature/15" TargetMode="External"/><Relationship Id="rId54" Type="http://schemas.openxmlformats.org/officeDocument/2006/relationships/hyperlink" Target="https://v2.wellcertified.com/v/en/movement/feature/4" TargetMode="External"/><Relationship Id="rId70" Type="http://schemas.openxmlformats.org/officeDocument/2006/relationships/hyperlink" Target="https://v2.wellcertified.com/v/en/thermal%20comfort/feature/7" TargetMode="External"/><Relationship Id="rId75" Type="http://schemas.openxmlformats.org/officeDocument/2006/relationships/hyperlink" Target="https://v2.wellcertified.com/v/en/sound/feature/2" TargetMode="External"/><Relationship Id="rId91" Type="http://schemas.openxmlformats.org/officeDocument/2006/relationships/hyperlink" Target="https://v2.wellcertified.com/v/en/materials/feature/9" TargetMode="External"/><Relationship Id="rId96" Type="http://schemas.openxmlformats.org/officeDocument/2006/relationships/hyperlink" Target="https://v2.wellcertified.com/v/en/materials/feature/14" TargetMode="External"/><Relationship Id="rId140" Type="http://schemas.openxmlformats.org/officeDocument/2006/relationships/hyperlink" Target="https://v2.wellcertified.com/v/en/innovations/feature/5" TargetMode="External"/><Relationship Id="rId1" Type="http://schemas.openxmlformats.org/officeDocument/2006/relationships/hyperlink" Target="https://v2.wellcertified.com/v/en/air" TargetMode="External"/><Relationship Id="rId6" Type="http://schemas.openxmlformats.org/officeDocument/2006/relationships/hyperlink" Target="https://v2.wellcertified.com/v/en/air/feature/5" TargetMode="External"/><Relationship Id="rId23" Type="http://schemas.openxmlformats.org/officeDocument/2006/relationships/hyperlink" Target="https://v2.wellcertified.com/v/en/water/feature/7" TargetMode="External"/><Relationship Id="rId28" Type="http://schemas.openxmlformats.org/officeDocument/2006/relationships/hyperlink" Target="https://v2.wellcertified.com/v/en/nourishment/feature/2" TargetMode="External"/><Relationship Id="rId49" Type="http://schemas.openxmlformats.org/officeDocument/2006/relationships/hyperlink" Target="https://v2.wellcertified.com/v/en/light/feature/8" TargetMode="External"/><Relationship Id="rId114" Type="http://schemas.openxmlformats.org/officeDocument/2006/relationships/hyperlink" Target="https://v2.wellcertified.com/v/en/community" TargetMode="External"/><Relationship Id="rId119" Type="http://schemas.openxmlformats.org/officeDocument/2006/relationships/hyperlink" Target="https://v2.wellcertified.com/v/en/community/feature/5" TargetMode="External"/><Relationship Id="rId44" Type="http://schemas.openxmlformats.org/officeDocument/2006/relationships/hyperlink" Target="https://v2.wellcertified.com/v/en/light/feature/3" TargetMode="External"/><Relationship Id="rId60" Type="http://schemas.openxmlformats.org/officeDocument/2006/relationships/hyperlink" Target="https://v2.wellcertified.com/v/en/movement/feature/10" TargetMode="External"/><Relationship Id="rId65" Type="http://schemas.openxmlformats.org/officeDocument/2006/relationships/hyperlink" Target="https://v2.wellcertified.com/v/en/thermal%20comfort/feature/2" TargetMode="External"/><Relationship Id="rId81" Type="http://schemas.openxmlformats.org/officeDocument/2006/relationships/hyperlink" Target="https://v2.wellcertified.com/v/en/sound/feature/8" TargetMode="External"/><Relationship Id="rId86" Type="http://schemas.openxmlformats.org/officeDocument/2006/relationships/hyperlink" Target="https://v2.wellcertified.com/v/en/materials/feature/4" TargetMode="External"/><Relationship Id="rId130" Type="http://schemas.openxmlformats.org/officeDocument/2006/relationships/hyperlink" Target="https://v2.wellcertified.com/v/en/community/feature/16" TargetMode="External"/><Relationship Id="rId135" Type="http://schemas.openxmlformats.org/officeDocument/2006/relationships/hyperlink" Target="https://v2.wellcertified.com/v/en/innovations" TargetMode="External"/><Relationship Id="rId13" Type="http://schemas.openxmlformats.org/officeDocument/2006/relationships/hyperlink" Target="https://v2.wellcertified.com/v/en/air/feature/12" TargetMode="External"/><Relationship Id="rId18" Type="http://schemas.openxmlformats.org/officeDocument/2006/relationships/hyperlink" Target="https://v2.wellcertified.com/v/en/water/feature/2" TargetMode="External"/><Relationship Id="rId39" Type="http://schemas.openxmlformats.org/officeDocument/2006/relationships/hyperlink" Target="https://v2.wellcertified.com/v/en/nourishment/feature/13" TargetMode="External"/><Relationship Id="rId109" Type="http://schemas.openxmlformats.org/officeDocument/2006/relationships/hyperlink" Target="https://v2.wellcertified.com/v/en/mind/feature/11" TargetMode="External"/><Relationship Id="rId34" Type="http://schemas.openxmlformats.org/officeDocument/2006/relationships/hyperlink" Target="https://v2.wellcertified.com/v/en/nourishment/feature/8" TargetMode="External"/><Relationship Id="rId50" Type="http://schemas.openxmlformats.org/officeDocument/2006/relationships/hyperlink" Target="https://v2.wellcertified.com/v/en/movement" TargetMode="External"/><Relationship Id="rId55" Type="http://schemas.openxmlformats.org/officeDocument/2006/relationships/hyperlink" Target="https://v2.wellcertified.com/v/en/movement/feature/5" TargetMode="External"/><Relationship Id="rId76" Type="http://schemas.openxmlformats.org/officeDocument/2006/relationships/hyperlink" Target="https://v2.wellcertified.com/v/en/sound/feature/3" TargetMode="External"/><Relationship Id="rId97" Type="http://schemas.openxmlformats.org/officeDocument/2006/relationships/hyperlink" Target="https://v2.wellcertified.com/v/en/materials/feature/15" TargetMode="External"/><Relationship Id="rId104" Type="http://schemas.openxmlformats.org/officeDocument/2006/relationships/hyperlink" Target="https://v2.wellcertified.com/v/en/mind/feature/6" TargetMode="External"/><Relationship Id="rId120" Type="http://schemas.openxmlformats.org/officeDocument/2006/relationships/hyperlink" Target="https://v2.wellcertified.com/v/en/community/feature/6" TargetMode="External"/><Relationship Id="rId125" Type="http://schemas.openxmlformats.org/officeDocument/2006/relationships/hyperlink" Target="https://v2.wellcertified.com/v/en/community/feature/11" TargetMode="External"/><Relationship Id="rId141" Type="http://schemas.openxmlformats.org/officeDocument/2006/relationships/hyperlink" Target="https://v2.wellcertified.com/v/en/innovations/feature/6" TargetMode="External"/><Relationship Id="rId7" Type="http://schemas.openxmlformats.org/officeDocument/2006/relationships/hyperlink" Target="https://v2.wellcertified.com/v/en/air/feature/6" TargetMode="External"/><Relationship Id="rId71" Type="http://schemas.openxmlformats.org/officeDocument/2006/relationships/hyperlink" Target="https://v2.wellcertified.com/v/en/thermal%20comfort/feature/8" TargetMode="External"/><Relationship Id="rId92" Type="http://schemas.openxmlformats.org/officeDocument/2006/relationships/hyperlink" Target="https://v2.wellcertified.com/v/en/materials/feature/10" TargetMode="External"/><Relationship Id="rId2" Type="http://schemas.openxmlformats.org/officeDocument/2006/relationships/hyperlink" Target="https://v2.wellcertified.com/v/en/air/feature/1" TargetMode="External"/><Relationship Id="rId29" Type="http://schemas.openxmlformats.org/officeDocument/2006/relationships/hyperlink" Target="https://v2.wellcertified.com/v/en/nourishment/feature/3" TargetMode="External"/><Relationship Id="rId24" Type="http://schemas.openxmlformats.org/officeDocument/2006/relationships/hyperlink" Target="https://v2.wellcertified.com/v/en/water/feature/8" TargetMode="External"/><Relationship Id="rId40" Type="http://schemas.openxmlformats.org/officeDocument/2006/relationships/hyperlink" Target="https://v2.wellcertified.com/v/en/nourishment/feature/14" TargetMode="External"/><Relationship Id="rId45" Type="http://schemas.openxmlformats.org/officeDocument/2006/relationships/hyperlink" Target="https://v2.wellcertified.com/v/en/light/feature/4" TargetMode="External"/><Relationship Id="rId66" Type="http://schemas.openxmlformats.org/officeDocument/2006/relationships/hyperlink" Target="https://v2.wellcertified.com/v/en/thermal%20comfort/feature/3" TargetMode="External"/><Relationship Id="rId87" Type="http://schemas.openxmlformats.org/officeDocument/2006/relationships/hyperlink" Target="https://v2.wellcertified.com/v/en/materials/feature/5" TargetMode="External"/><Relationship Id="rId110" Type="http://schemas.openxmlformats.org/officeDocument/2006/relationships/hyperlink" Target="https://v2.wellcertified.com/v/en/mind/feature/12" TargetMode="External"/><Relationship Id="rId115" Type="http://schemas.openxmlformats.org/officeDocument/2006/relationships/hyperlink" Target="https://v2.wellcertified.com/v/en/community/feature/1" TargetMode="External"/><Relationship Id="rId131" Type="http://schemas.openxmlformats.org/officeDocument/2006/relationships/hyperlink" Target="https://v2.wellcertified.com/v/en/community/feature/17" TargetMode="External"/><Relationship Id="rId136" Type="http://schemas.openxmlformats.org/officeDocument/2006/relationships/hyperlink" Target="https://v2.wellcertified.com/v/en/innovations/feature/1" TargetMode="External"/><Relationship Id="rId61" Type="http://schemas.openxmlformats.org/officeDocument/2006/relationships/hyperlink" Target="https://v2.wellcertified.com/v/en/movement/feature/11" TargetMode="External"/><Relationship Id="rId82" Type="http://schemas.openxmlformats.org/officeDocument/2006/relationships/hyperlink" Target="https://v2.wellcertified.com/v/en/materials" TargetMode="External"/><Relationship Id="rId19" Type="http://schemas.openxmlformats.org/officeDocument/2006/relationships/hyperlink" Target="https://v2.wellcertified.com/v/en/water/feature/3" TargetMode="External"/><Relationship Id="rId14" Type="http://schemas.openxmlformats.org/officeDocument/2006/relationships/hyperlink" Target="https://v2.wellcertified.com/v/en/air/feature/13" TargetMode="External"/><Relationship Id="rId30" Type="http://schemas.openxmlformats.org/officeDocument/2006/relationships/hyperlink" Target="https://v2.wellcertified.com/v/en/nourishment/feature/4" TargetMode="External"/><Relationship Id="rId35" Type="http://schemas.openxmlformats.org/officeDocument/2006/relationships/hyperlink" Target="https://v2.wellcertified.com/v/en/nourishment/feature/9" TargetMode="External"/><Relationship Id="rId56" Type="http://schemas.openxmlformats.org/officeDocument/2006/relationships/hyperlink" Target="https://v2.wellcertified.com/v/en/movement/feature/6" TargetMode="External"/><Relationship Id="rId77" Type="http://schemas.openxmlformats.org/officeDocument/2006/relationships/hyperlink" Target="https://v2.wellcertified.com/v/en/sound/feature/4" TargetMode="External"/><Relationship Id="rId100" Type="http://schemas.openxmlformats.org/officeDocument/2006/relationships/hyperlink" Target="https://v2.wellcertified.com/v/en/mind/feature/2" TargetMode="External"/><Relationship Id="rId105" Type="http://schemas.openxmlformats.org/officeDocument/2006/relationships/hyperlink" Target="https://v2.wellcertified.com/v/en/mind/feature/7" TargetMode="External"/><Relationship Id="rId126" Type="http://schemas.openxmlformats.org/officeDocument/2006/relationships/hyperlink" Target="https://v2.wellcertified.com/v/en/community/feature/12" TargetMode="External"/><Relationship Id="rId8" Type="http://schemas.openxmlformats.org/officeDocument/2006/relationships/hyperlink" Target="https://v2.wellcertified.com/v/en/air/feature/7" TargetMode="External"/><Relationship Id="rId51" Type="http://schemas.openxmlformats.org/officeDocument/2006/relationships/hyperlink" Target="https://v2.wellcertified.com/v/en/movement/feature/1" TargetMode="External"/><Relationship Id="rId72" Type="http://schemas.openxmlformats.org/officeDocument/2006/relationships/hyperlink" Target="https://v2.wellcertified.com/v/en/thermal%20comfort/feature/9" TargetMode="External"/><Relationship Id="rId93" Type="http://schemas.openxmlformats.org/officeDocument/2006/relationships/hyperlink" Target="https://v2.wellcertified.com/v/en/materials/feature/11" TargetMode="External"/><Relationship Id="rId98" Type="http://schemas.openxmlformats.org/officeDocument/2006/relationships/hyperlink" Target="https://v2.wellcertified.com/v/en/mind" TargetMode="External"/><Relationship Id="rId121" Type="http://schemas.openxmlformats.org/officeDocument/2006/relationships/hyperlink" Target="https://v2.wellcertified.com/v/en/community/feature/7" TargetMode="External"/><Relationship Id="rId3" Type="http://schemas.openxmlformats.org/officeDocument/2006/relationships/hyperlink" Target="https://v2.wellcertified.com/v/en/air/feature/2" TargetMode="External"/><Relationship Id="rId25" Type="http://schemas.openxmlformats.org/officeDocument/2006/relationships/hyperlink" Target="https://v2.wellcertified.com/v/en/water/feature/9" TargetMode="External"/><Relationship Id="rId46" Type="http://schemas.openxmlformats.org/officeDocument/2006/relationships/hyperlink" Target="https://v2.wellcertified.com/v/en/light/feature/5" TargetMode="External"/><Relationship Id="rId67" Type="http://schemas.openxmlformats.org/officeDocument/2006/relationships/hyperlink" Target="https://v2.wellcertified.com/v/en/thermal%20comfort/feature/4" TargetMode="External"/><Relationship Id="rId116" Type="http://schemas.openxmlformats.org/officeDocument/2006/relationships/hyperlink" Target="https://v2.wellcertified.com/v/en/community/feature/2" TargetMode="External"/><Relationship Id="rId137" Type="http://schemas.openxmlformats.org/officeDocument/2006/relationships/hyperlink" Target="https://v2.wellcertified.com/v/en/innovations/feature/2" TargetMode="External"/><Relationship Id="rId20" Type="http://schemas.openxmlformats.org/officeDocument/2006/relationships/hyperlink" Target="https://v2.wellcertified.com/v/en/water/feature/4" TargetMode="External"/><Relationship Id="rId41" Type="http://schemas.openxmlformats.org/officeDocument/2006/relationships/hyperlink" Target="https://v2.wellcertified.com/v/en/light" TargetMode="External"/><Relationship Id="rId62" Type="http://schemas.openxmlformats.org/officeDocument/2006/relationships/hyperlink" Target="https://v2.wellcertified.com/v/en/movement/feature/12" TargetMode="External"/><Relationship Id="rId83" Type="http://schemas.openxmlformats.org/officeDocument/2006/relationships/hyperlink" Target="https://v2.wellcertified.com/v/en/materials/feature/1" TargetMode="External"/><Relationship Id="rId88" Type="http://schemas.openxmlformats.org/officeDocument/2006/relationships/hyperlink" Target="https://v2.wellcertified.com/v/en/materials/feature/6" TargetMode="External"/><Relationship Id="rId111" Type="http://schemas.openxmlformats.org/officeDocument/2006/relationships/hyperlink" Target="https://v2.wellcertified.com/v/en/mind/feature/13" TargetMode="External"/><Relationship Id="rId132" Type="http://schemas.openxmlformats.org/officeDocument/2006/relationships/hyperlink" Target="https://v2.wellcertified.com/v/en/community/feature/18" TargetMode="External"/><Relationship Id="rId15" Type="http://schemas.openxmlformats.org/officeDocument/2006/relationships/hyperlink" Target="https://v2.wellcertified.com/v/en/air/feature/14" TargetMode="External"/><Relationship Id="rId36" Type="http://schemas.openxmlformats.org/officeDocument/2006/relationships/hyperlink" Target="https://v2.wellcertified.com/v/en/nourishment/feature/10" TargetMode="External"/><Relationship Id="rId57" Type="http://schemas.openxmlformats.org/officeDocument/2006/relationships/hyperlink" Target="https://v2.wellcertified.com/v/en/movement/feature/7" TargetMode="External"/><Relationship Id="rId106" Type="http://schemas.openxmlformats.org/officeDocument/2006/relationships/hyperlink" Target="https://v2.wellcertified.com/v/en/mind/feature/8" TargetMode="External"/><Relationship Id="rId127" Type="http://schemas.openxmlformats.org/officeDocument/2006/relationships/hyperlink" Target="https://v2.wellcertified.com/v/en/community/feature/13" TargetMode="External"/><Relationship Id="rId10" Type="http://schemas.openxmlformats.org/officeDocument/2006/relationships/hyperlink" Target="https://v2.wellcertified.com/v/en/air/feature/9" TargetMode="External"/><Relationship Id="rId31" Type="http://schemas.openxmlformats.org/officeDocument/2006/relationships/hyperlink" Target="https://v2.wellcertified.com/v/en/nourishment/feature/5" TargetMode="External"/><Relationship Id="rId52" Type="http://schemas.openxmlformats.org/officeDocument/2006/relationships/hyperlink" Target="https://v2.wellcertified.com/v/en/movement/feature/2" TargetMode="External"/><Relationship Id="rId73" Type="http://schemas.openxmlformats.org/officeDocument/2006/relationships/hyperlink" Target="https://v2.wellcertified.com/v/en/sound" TargetMode="External"/><Relationship Id="rId78" Type="http://schemas.openxmlformats.org/officeDocument/2006/relationships/hyperlink" Target="https://v2.wellcertified.com/v/en/sound/feature/5" TargetMode="External"/><Relationship Id="rId94" Type="http://schemas.openxmlformats.org/officeDocument/2006/relationships/hyperlink" Target="https://v2.wellcertified.com/v/en/materials/feature/12" TargetMode="External"/><Relationship Id="rId99" Type="http://schemas.openxmlformats.org/officeDocument/2006/relationships/hyperlink" Target="https://v2.wellcertified.com/v/en/mind/feature/1" TargetMode="External"/><Relationship Id="rId101" Type="http://schemas.openxmlformats.org/officeDocument/2006/relationships/hyperlink" Target="https://v2.wellcertified.com/v/en/mind/feature/3" TargetMode="External"/><Relationship Id="rId122" Type="http://schemas.openxmlformats.org/officeDocument/2006/relationships/hyperlink" Target="https://v2.wellcertified.com/v/en/community/feature/8" TargetMode="External"/><Relationship Id="rId4" Type="http://schemas.openxmlformats.org/officeDocument/2006/relationships/hyperlink" Target="https://v2.wellcertified.com/v/en/air/feature/3" TargetMode="External"/><Relationship Id="rId9" Type="http://schemas.openxmlformats.org/officeDocument/2006/relationships/hyperlink" Target="https://v2.wellcertified.com/v/en/air/feature/8" TargetMode="External"/><Relationship Id="rId26" Type="http://schemas.openxmlformats.org/officeDocument/2006/relationships/hyperlink" Target="https://v2.wellcertified.com/v/en/nourishment" TargetMode="External"/><Relationship Id="rId47" Type="http://schemas.openxmlformats.org/officeDocument/2006/relationships/hyperlink" Target="https://v2.wellcertified.com/v/en/light/feature/6" TargetMode="External"/><Relationship Id="rId68" Type="http://schemas.openxmlformats.org/officeDocument/2006/relationships/hyperlink" Target="https://v2.wellcertified.com/v/en/thermal%20comfort/feature/5" TargetMode="External"/><Relationship Id="rId89" Type="http://schemas.openxmlformats.org/officeDocument/2006/relationships/hyperlink" Target="https://v2.wellcertified.com/v/en/materials/feature/7" TargetMode="External"/><Relationship Id="rId112" Type="http://schemas.openxmlformats.org/officeDocument/2006/relationships/hyperlink" Target="https://v2.wellcertified.com/v/en/mind/feature/14" TargetMode="External"/><Relationship Id="rId133" Type="http://schemas.openxmlformats.org/officeDocument/2006/relationships/hyperlink" Target="https://v2.wellcertified.com/v/en/community/feature/19" TargetMode="External"/><Relationship Id="rId16" Type="http://schemas.openxmlformats.org/officeDocument/2006/relationships/hyperlink" Target="https://v2.wellcertified.com/v/en/water"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1CC2-B7DD-A547-BA80-D68C74FB1612}">
  <dimension ref="A1:AC36"/>
  <sheetViews>
    <sheetView tabSelected="1" zoomScale="82" workbookViewId="0"/>
  </sheetViews>
  <sheetFormatPr baseColWidth="10" defaultColWidth="10.6640625" defaultRowHeight="16"/>
  <cols>
    <col min="1" max="1" width="3.33203125" style="74" customWidth="1"/>
    <col min="2" max="2" width="45.33203125" customWidth="1"/>
    <col min="3" max="3" width="17.6640625" customWidth="1"/>
    <col min="12" max="12" width="40.6640625" customWidth="1"/>
  </cols>
  <sheetData>
    <row r="1" spans="1:29" s="74" customFormat="1">
      <c r="B1" s="98"/>
      <c r="C1" s="98"/>
      <c r="D1" s="98"/>
      <c r="E1" s="98"/>
      <c r="F1" s="98"/>
      <c r="G1" s="98"/>
      <c r="H1" s="98"/>
      <c r="I1" s="98"/>
      <c r="J1" s="98"/>
    </row>
    <row r="2" spans="1:29" ht="31">
      <c r="A2" s="99"/>
      <c r="B2" s="219" t="s">
        <v>261</v>
      </c>
      <c r="C2" s="220"/>
      <c r="D2" s="220"/>
      <c r="E2" s="220"/>
      <c r="F2" s="220"/>
      <c r="G2" s="220"/>
      <c r="H2" s="220"/>
      <c r="I2" s="220"/>
      <c r="J2" s="220"/>
      <c r="K2" s="220"/>
      <c r="L2" s="221"/>
      <c r="M2" s="94"/>
      <c r="N2" s="94"/>
      <c r="O2" s="94"/>
      <c r="P2" s="94"/>
      <c r="Q2" s="94"/>
      <c r="R2" s="94"/>
      <c r="S2" s="94"/>
      <c r="T2" s="94"/>
      <c r="U2" s="94"/>
      <c r="V2" s="94"/>
      <c r="W2" s="94"/>
      <c r="X2" s="94"/>
      <c r="Y2" s="95"/>
      <c r="Z2" s="95"/>
      <c r="AA2" s="95"/>
      <c r="AB2" s="95"/>
      <c r="AC2" s="95"/>
    </row>
    <row r="3" spans="1:29" ht="32" customHeight="1">
      <c r="A3" s="99"/>
      <c r="B3" s="222" t="s">
        <v>599</v>
      </c>
      <c r="C3" s="223"/>
      <c r="D3" s="223"/>
      <c r="E3" s="223"/>
      <c r="F3" s="223"/>
      <c r="G3" s="223"/>
      <c r="H3" s="223"/>
      <c r="I3" s="223"/>
      <c r="J3" s="223"/>
      <c r="K3" s="223"/>
      <c r="L3" s="224"/>
      <c r="M3" s="95"/>
      <c r="N3" s="95"/>
      <c r="O3" s="95"/>
      <c r="P3" s="95"/>
      <c r="Q3" s="95"/>
      <c r="R3" s="95"/>
      <c r="S3" s="95"/>
      <c r="T3" s="95"/>
      <c r="U3" s="95"/>
      <c r="V3" s="95"/>
      <c r="W3" s="95"/>
      <c r="X3" s="95"/>
      <c r="Y3" s="95"/>
      <c r="Z3" s="95"/>
      <c r="AA3" s="95"/>
      <c r="AB3" s="95"/>
      <c r="AC3" s="95"/>
    </row>
    <row r="4" spans="1:29" s="74" customFormat="1" ht="61" customHeight="1">
      <c r="A4" s="99"/>
      <c r="B4" s="216" t="s">
        <v>1025</v>
      </c>
      <c r="C4" s="217"/>
      <c r="D4" s="217"/>
      <c r="E4" s="217"/>
      <c r="F4" s="217"/>
      <c r="G4" s="217"/>
      <c r="H4" s="217"/>
      <c r="I4" s="217"/>
      <c r="J4" s="217"/>
      <c r="K4" s="217"/>
      <c r="L4" s="218"/>
      <c r="M4" s="95"/>
      <c r="N4" s="95"/>
      <c r="O4" s="95"/>
      <c r="P4" s="95"/>
      <c r="Q4" s="95"/>
      <c r="R4" s="95"/>
      <c r="S4" s="95"/>
      <c r="T4" s="95"/>
      <c r="U4" s="95"/>
      <c r="V4" s="95"/>
      <c r="W4" s="95"/>
      <c r="X4" s="95"/>
      <c r="Y4" s="95"/>
      <c r="Z4" s="95"/>
      <c r="AA4" s="95"/>
      <c r="AB4" s="95"/>
      <c r="AC4" s="95"/>
    </row>
    <row r="5" spans="1:29" s="74" customFormat="1" ht="40" customHeight="1">
      <c r="A5" s="99"/>
      <c r="B5" s="201" t="s">
        <v>592</v>
      </c>
      <c r="C5" s="202"/>
      <c r="D5" s="202"/>
      <c r="E5" s="202"/>
      <c r="F5" s="202"/>
      <c r="G5" s="202"/>
      <c r="H5" s="202"/>
      <c r="I5" s="202"/>
      <c r="J5" s="202"/>
      <c r="K5" s="202"/>
      <c r="L5" s="203"/>
      <c r="M5" s="95"/>
      <c r="N5" s="95"/>
      <c r="O5" s="95"/>
      <c r="P5" s="95"/>
      <c r="Q5" s="95"/>
      <c r="R5" s="95"/>
      <c r="S5" s="95"/>
      <c r="T5" s="95"/>
      <c r="U5" s="95"/>
      <c r="V5" s="95"/>
      <c r="W5" s="95"/>
      <c r="X5" s="95"/>
      <c r="Y5" s="95"/>
      <c r="Z5" s="95"/>
      <c r="AA5" s="95"/>
      <c r="AB5" s="95"/>
      <c r="AC5" s="95"/>
    </row>
    <row r="6" spans="1:29" s="74" customFormat="1" ht="250" customHeight="1">
      <c r="A6" s="99"/>
      <c r="B6" s="213" t="s">
        <v>1021</v>
      </c>
      <c r="C6" s="214"/>
      <c r="D6" s="214"/>
      <c r="E6" s="214"/>
      <c r="F6" s="214"/>
      <c r="G6" s="214"/>
      <c r="H6" s="214"/>
      <c r="I6" s="214"/>
      <c r="J6" s="214"/>
      <c r="K6" s="214"/>
      <c r="L6" s="215"/>
      <c r="M6" s="95"/>
      <c r="N6" s="95"/>
      <c r="O6" s="95"/>
      <c r="P6" s="95"/>
      <c r="Q6" s="95"/>
      <c r="R6" s="95"/>
      <c r="S6" s="95"/>
      <c r="T6" s="95"/>
      <c r="U6" s="95"/>
      <c r="V6" s="95"/>
      <c r="W6" s="95"/>
      <c r="X6" s="95"/>
      <c r="Y6" s="95"/>
      <c r="Z6" s="95"/>
      <c r="AA6" s="95"/>
      <c r="AB6" s="95"/>
      <c r="AC6" s="95"/>
    </row>
    <row r="7" spans="1:29" ht="17" customHeight="1">
      <c r="A7" s="99"/>
      <c r="B7" s="108"/>
      <c r="C7" s="109"/>
      <c r="D7" s="109"/>
      <c r="E7" s="109"/>
      <c r="F7" s="109"/>
      <c r="G7" s="109"/>
      <c r="H7" s="109"/>
      <c r="I7" s="109"/>
      <c r="J7" s="109"/>
      <c r="K7" s="109"/>
      <c r="L7" s="100"/>
    </row>
    <row r="8" spans="1:29" ht="40" customHeight="1">
      <c r="A8" s="99"/>
      <c r="B8" s="201" t="s">
        <v>587</v>
      </c>
      <c r="C8" s="202"/>
      <c r="D8" s="202"/>
      <c r="E8" s="202"/>
      <c r="F8" s="202"/>
      <c r="G8" s="202"/>
      <c r="H8" s="202"/>
      <c r="I8" s="202"/>
      <c r="J8" s="202"/>
      <c r="K8" s="202"/>
      <c r="L8" s="203"/>
    </row>
    <row r="9" spans="1:29" ht="19">
      <c r="A9" s="99"/>
      <c r="B9" s="198" t="s">
        <v>586</v>
      </c>
      <c r="C9" s="199"/>
      <c r="D9" s="199"/>
      <c r="E9" s="199"/>
      <c r="F9" s="199"/>
      <c r="G9" s="199"/>
      <c r="H9" s="199"/>
      <c r="I9" s="199"/>
      <c r="J9" s="199"/>
      <c r="K9" s="199"/>
      <c r="L9" s="200"/>
    </row>
    <row r="10" spans="1:29" ht="54" customHeight="1">
      <c r="A10" s="99"/>
      <c r="B10" s="195" t="s">
        <v>593</v>
      </c>
      <c r="C10" s="196"/>
      <c r="D10" s="196"/>
      <c r="E10" s="196"/>
      <c r="F10" s="196"/>
      <c r="G10" s="196"/>
      <c r="H10" s="196"/>
      <c r="I10" s="196"/>
      <c r="J10" s="196"/>
      <c r="K10" s="196"/>
      <c r="L10" s="197"/>
    </row>
    <row r="11" spans="1:29" ht="50" customHeight="1">
      <c r="A11" s="99"/>
      <c r="B11" s="195" t="s">
        <v>594</v>
      </c>
      <c r="C11" s="196"/>
      <c r="D11" s="196"/>
      <c r="E11" s="196"/>
      <c r="F11" s="196"/>
      <c r="G11" s="196"/>
      <c r="H11" s="196"/>
      <c r="I11" s="196"/>
      <c r="J11" s="196"/>
      <c r="K11" s="196"/>
      <c r="L11" s="197"/>
    </row>
    <row r="12" spans="1:29" ht="71" customHeight="1">
      <c r="A12" s="99"/>
      <c r="B12" s="195" t="s">
        <v>595</v>
      </c>
      <c r="C12" s="196"/>
      <c r="D12" s="196"/>
      <c r="E12" s="196"/>
      <c r="F12" s="196"/>
      <c r="G12" s="196"/>
      <c r="H12" s="196"/>
      <c r="I12" s="196"/>
      <c r="J12" s="196"/>
      <c r="K12" s="196"/>
      <c r="L12" s="197"/>
    </row>
    <row r="13" spans="1:29" ht="70" customHeight="1">
      <c r="A13" s="99"/>
      <c r="B13" s="210" t="s">
        <v>596</v>
      </c>
      <c r="C13" s="211"/>
      <c r="D13" s="211"/>
      <c r="E13" s="211"/>
      <c r="F13" s="211"/>
      <c r="G13" s="211"/>
      <c r="H13" s="211"/>
      <c r="I13" s="211"/>
      <c r="J13" s="211"/>
      <c r="K13" s="211"/>
      <c r="L13" s="212"/>
    </row>
    <row r="14" spans="1:29" ht="107" customHeight="1">
      <c r="A14" s="99"/>
      <c r="B14" s="195" t="s">
        <v>597</v>
      </c>
      <c r="C14" s="196"/>
      <c r="D14" s="196"/>
      <c r="E14" s="196"/>
      <c r="F14" s="196"/>
      <c r="G14" s="196"/>
      <c r="H14" s="196"/>
      <c r="I14" s="196"/>
      <c r="J14" s="196"/>
      <c r="K14" s="196"/>
      <c r="L14" s="197"/>
      <c r="M14" s="74"/>
    </row>
    <row r="15" spans="1:29" ht="126" customHeight="1">
      <c r="A15" s="99"/>
      <c r="B15" s="195" t="s">
        <v>605</v>
      </c>
      <c r="C15" s="196"/>
      <c r="D15" s="196"/>
      <c r="E15" s="196"/>
      <c r="F15" s="196"/>
      <c r="G15" s="196"/>
      <c r="H15" s="196"/>
      <c r="I15" s="196"/>
      <c r="J15" s="196"/>
      <c r="K15" s="196"/>
      <c r="L15" s="197"/>
      <c r="M15" s="74"/>
    </row>
    <row r="16" spans="1:29" ht="40" customHeight="1">
      <c r="A16" s="99"/>
      <c r="B16" s="201" t="s">
        <v>598</v>
      </c>
      <c r="C16" s="202"/>
      <c r="D16" s="202"/>
      <c r="E16" s="202"/>
      <c r="F16" s="202"/>
      <c r="G16" s="202"/>
      <c r="H16" s="202"/>
      <c r="I16" s="202"/>
      <c r="J16" s="202"/>
      <c r="K16" s="202"/>
      <c r="L16" s="203"/>
      <c r="M16" s="74"/>
    </row>
    <row r="17" spans="1:13" ht="70" customHeight="1">
      <c r="A17" s="99"/>
      <c r="B17" s="195" t="s">
        <v>600</v>
      </c>
      <c r="C17" s="196"/>
      <c r="D17" s="196"/>
      <c r="E17" s="196"/>
      <c r="F17" s="196"/>
      <c r="G17" s="196"/>
      <c r="H17" s="196"/>
      <c r="I17" s="196"/>
      <c r="J17" s="196"/>
      <c r="K17" s="196"/>
      <c r="L17" s="197"/>
      <c r="M17" s="74"/>
    </row>
    <row r="18" spans="1:13" ht="70" customHeight="1">
      <c r="A18" s="99"/>
      <c r="B18" s="195" t="s">
        <v>603</v>
      </c>
      <c r="C18" s="196"/>
      <c r="D18" s="196"/>
      <c r="E18" s="196"/>
      <c r="F18" s="196"/>
      <c r="G18" s="196"/>
      <c r="H18" s="196"/>
      <c r="I18" s="196"/>
      <c r="J18" s="196"/>
      <c r="K18" s="196"/>
      <c r="L18" s="197"/>
    </row>
    <row r="19" spans="1:13" ht="70" customHeight="1">
      <c r="A19" s="99"/>
      <c r="B19" s="204" t="s">
        <v>604</v>
      </c>
      <c r="C19" s="205"/>
      <c r="D19" s="205"/>
      <c r="E19" s="205"/>
      <c r="F19" s="205"/>
      <c r="G19" s="205"/>
      <c r="H19" s="205"/>
      <c r="I19" s="205"/>
      <c r="J19" s="205"/>
      <c r="K19" s="205"/>
      <c r="L19" s="206"/>
    </row>
    <row r="20" spans="1:13">
      <c r="B20" s="207"/>
      <c r="C20" s="208"/>
      <c r="D20" s="208"/>
      <c r="E20" s="208"/>
      <c r="F20" s="208"/>
      <c r="G20" s="208"/>
      <c r="H20" s="208"/>
      <c r="I20" s="208"/>
      <c r="J20" s="208"/>
      <c r="K20" s="208"/>
      <c r="L20" s="209"/>
      <c r="M20" s="98"/>
    </row>
    <row r="21" spans="1:13">
      <c r="L21" s="98"/>
    </row>
    <row r="31" spans="1:13" ht="20">
      <c r="D31" s="96"/>
    </row>
    <row r="32" spans="1:13" ht="20">
      <c r="D32" s="97"/>
    </row>
    <row r="33" spans="4:4">
      <c r="D33" s="74"/>
    </row>
    <row r="34" spans="4:4" ht="20">
      <c r="D34" s="97"/>
    </row>
    <row r="35" spans="4:4" ht="20">
      <c r="D35" s="97"/>
    </row>
    <row r="36" spans="4:4" ht="20">
      <c r="D36" s="97"/>
    </row>
  </sheetData>
  <mergeCells count="18">
    <mergeCell ref="B6:L6"/>
    <mergeCell ref="B5:L5"/>
    <mergeCell ref="B4:L4"/>
    <mergeCell ref="B2:L2"/>
    <mergeCell ref="B3:L3"/>
    <mergeCell ref="B18:L18"/>
    <mergeCell ref="B19:L19"/>
    <mergeCell ref="B20:L20"/>
    <mergeCell ref="B13:L13"/>
    <mergeCell ref="B14:L14"/>
    <mergeCell ref="B15:L15"/>
    <mergeCell ref="B16:L16"/>
    <mergeCell ref="B17:L17"/>
    <mergeCell ref="B11:L11"/>
    <mergeCell ref="B12:L12"/>
    <mergeCell ref="B10:L10"/>
    <mergeCell ref="B9:L9"/>
    <mergeCell ref="B8:L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A696-C138-844B-842D-8AB3C22BCB11}">
  <sheetPr>
    <pageSetUpPr fitToPage="1"/>
  </sheetPr>
  <dimension ref="A2:X113"/>
  <sheetViews>
    <sheetView showGridLines="0" topLeftCell="A63" zoomScale="87" zoomScaleNormal="87" workbookViewId="0">
      <selection activeCell="X81" sqref="X81"/>
    </sheetView>
  </sheetViews>
  <sheetFormatPr baseColWidth="10" defaultColWidth="10.83203125" defaultRowHeight="14"/>
  <cols>
    <col min="1" max="1" width="3.6640625" style="13" customWidth="1"/>
    <col min="2" max="4" width="2.5" style="13" customWidth="1"/>
    <col min="5" max="5" width="10.83203125" style="13"/>
    <col min="6" max="6" width="7.83203125" style="13" customWidth="1"/>
    <col min="7" max="7" width="60.83203125" style="13" customWidth="1"/>
    <col min="8" max="8" width="2.5" style="13" bestFit="1" customWidth="1"/>
    <col min="9" max="9" width="10" style="13" customWidth="1"/>
    <col min="10" max="12" width="2.5" style="13" customWidth="1"/>
    <col min="13" max="13" width="10.83203125" style="69"/>
    <col min="14" max="14" width="7.6640625" style="13" customWidth="1"/>
    <col min="15" max="15" width="63.33203125" style="13" bestFit="1" customWidth="1"/>
    <col min="16" max="16" width="5.6640625" style="13" customWidth="1"/>
    <col min="17" max="17" width="10" style="13" customWidth="1"/>
    <col min="18" max="18" width="3.5" style="13" customWidth="1"/>
    <col min="19" max="20" width="3" style="13" customWidth="1"/>
    <col min="21" max="21" width="13" style="13" customWidth="1"/>
    <col min="22" max="22" width="9.6640625" style="13" customWidth="1"/>
    <col min="23" max="23" width="50.1640625" style="13" customWidth="1"/>
    <col min="24" max="24" width="5.83203125" style="13" customWidth="1"/>
    <col min="25" max="16384" width="10.83203125" style="13"/>
  </cols>
  <sheetData>
    <row r="2" spans="2:24" ht="41" customHeight="1">
      <c r="B2" s="225" t="s">
        <v>261</v>
      </c>
      <c r="C2" s="226"/>
      <c r="D2" s="226"/>
      <c r="E2" s="226"/>
      <c r="F2" s="226"/>
      <c r="G2" s="226"/>
      <c r="H2" s="226"/>
      <c r="I2" s="226"/>
      <c r="J2" s="226"/>
      <c r="K2" s="226"/>
      <c r="L2" s="226"/>
      <c r="M2" s="226"/>
      <c r="N2" s="226"/>
      <c r="O2" s="226"/>
      <c r="P2" s="226"/>
      <c r="Q2" s="226"/>
      <c r="R2" s="226"/>
      <c r="S2" s="226"/>
      <c r="T2" s="226"/>
      <c r="U2" s="226"/>
      <c r="V2" s="226"/>
      <c r="W2" s="226"/>
      <c r="X2" s="227"/>
    </row>
    <row r="3" spans="2:24" s="14" customFormat="1" ht="18" customHeight="1">
      <c r="B3" s="11"/>
      <c r="C3" s="1"/>
      <c r="D3" s="1"/>
      <c r="E3" s="1"/>
      <c r="F3" s="1"/>
      <c r="G3" s="1"/>
      <c r="H3" s="1"/>
      <c r="I3" s="1"/>
      <c r="J3" s="1"/>
      <c r="K3" s="1"/>
      <c r="L3" s="1"/>
      <c r="M3" s="1"/>
      <c r="N3" s="1"/>
      <c r="O3" s="1"/>
      <c r="P3" s="1"/>
      <c r="Q3" s="1"/>
      <c r="R3" s="1"/>
      <c r="S3" s="1"/>
      <c r="T3" s="1"/>
      <c r="U3" s="1"/>
      <c r="V3" s="1"/>
      <c r="W3" s="1"/>
      <c r="X3" s="12"/>
    </row>
    <row r="4" spans="2:24" ht="18" customHeight="1">
      <c r="B4" s="15" t="s">
        <v>0</v>
      </c>
      <c r="C4" s="16"/>
      <c r="D4" s="16"/>
      <c r="E4" s="16"/>
      <c r="F4" s="16"/>
      <c r="G4" s="17"/>
      <c r="H4" s="17" t="str">
        <f>SUM(B6:B34)&amp;" POINTS"</f>
        <v>0 POINTS</v>
      </c>
      <c r="I4" s="18"/>
      <c r="J4" s="19" t="s">
        <v>48</v>
      </c>
      <c r="K4" s="19"/>
      <c r="L4" s="19"/>
      <c r="M4" s="19"/>
      <c r="N4" s="19"/>
      <c r="O4" s="20"/>
      <c r="P4" s="20" t="str">
        <f>SUM(J6:J34)&amp;" POINTS"</f>
        <v>0 POINTS</v>
      </c>
      <c r="Q4" s="18"/>
      <c r="R4" s="21" t="s">
        <v>2</v>
      </c>
      <c r="S4" s="21"/>
      <c r="T4" s="21"/>
      <c r="U4" s="21"/>
      <c r="V4" s="21"/>
      <c r="W4" s="21"/>
      <c r="X4" s="22" t="str">
        <f>SUM(R6:R31)&amp;" POINTS"</f>
        <v>0 POINTS</v>
      </c>
    </row>
    <row r="5" spans="2:24" ht="18" customHeight="1">
      <c r="B5" s="23" t="s">
        <v>3</v>
      </c>
      <c r="C5" s="24" t="s">
        <v>4</v>
      </c>
      <c r="D5" s="24" t="s">
        <v>364</v>
      </c>
      <c r="E5" s="24" t="s">
        <v>5</v>
      </c>
      <c r="F5" s="25" t="s">
        <v>6</v>
      </c>
      <c r="G5" s="25" t="s">
        <v>7</v>
      </c>
      <c r="H5" s="25"/>
      <c r="I5" s="18"/>
      <c r="J5" s="24" t="s">
        <v>3</v>
      </c>
      <c r="K5" s="24" t="s">
        <v>4</v>
      </c>
      <c r="L5" s="24" t="s">
        <v>364</v>
      </c>
      <c r="M5" s="24" t="s">
        <v>5</v>
      </c>
      <c r="N5" s="25" t="s">
        <v>6</v>
      </c>
      <c r="O5" s="25" t="s">
        <v>7</v>
      </c>
      <c r="P5" s="25"/>
      <c r="Q5" s="18"/>
      <c r="R5" s="24" t="s">
        <v>3</v>
      </c>
      <c r="S5" s="24" t="s">
        <v>4</v>
      </c>
      <c r="T5" s="24" t="s">
        <v>364</v>
      </c>
      <c r="U5" s="24" t="s">
        <v>5</v>
      </c>
      <c r="V5" s="25" t="s">
        <v>6</v>
      </c>
      <c r="W5" s="25" t="s">
        <v>7</v>
      </c>
      <c r="X5" s="26"/>
    </row>
    <row r="6" spans="2:24" ht="18" customHeight="1">
      <c r="B6" s="27" t="s">
        <v>3</v>
      </c>
      <c r="C6" s="28"/>
      <c r="D6" s="28"/>
      <c r="E6" s="3" t="str">
        <f>VLOOKUP(F6,Table1[],8,FALSE)</f>
        <v>Required</v>
      </c>
      <c r="F6" s="77" t="s">
        <v>1050</v>
      </c>
      <c r="G6" s="131" t="str">
        <f>INDEX(Table1[part_name],MATCH('Matrix Summary'!F6,Table1[feature.name],0))</f>
        <v>Meet Thresholds for Particulate Matter</v>
      </c>
      <c r="H6" s="4">
        <f>INDEX(Table1[min_points (0=no minimum stated)],MATCH('Matrix Summary'!F6,Table1[feature.name],0))</f>
        <v>0</v>
      </c>
      <c r="I6" s="18"/>
      <c r="J6" s="29" t="s">
        <v>3</v>
      </c>
      <c r="K6" s="30"/>
      <c r="L6" s="30"/>
      <c r="M6" s="3" t="str">
        <f>VLOOKUP(N6,Table1[],8,FALSE)</f>
        <v>Required</v>
      </c>
      <c r="N6" s="77" t="s">
        <v>54</v>
      </c>
      <c r="O6" s="131" t="str">
        <f>INDEX(Table1[part_name],MATCH('Matrix Summary'!N6,Table1[feature.name],0))</f>
        <v>Design Active Buildings and Communities</v>
      </c>
      <c r="P6" s="4">
        <f>INDEX(Table1[min_points (0=no minimum stated)],MATCH('Matrix Summary'!N6,Table1[feature.name],0))</f>
        <v>0</v>
      </c>
      <c r="Q6" s="18"/>
      <c r="R6" s="29" t="s">
        <v>3</v>
      </c>
      <c r="S6" s="30"/>
      <c r="T6" s="30"/>
      <c r="U6" s="3" t="str">
        <f>VLOOKUP(V6,Table1[],8,FALSE)</f>
        <v>Required</v>
      </c>
      <c r="V6" s="77" t="s">
        <v>11</v>
      </c>
      <c r="W6" s="131" t="str">
        <f>INDEX(Table1[part_name],MATCH('Matrix Summary'!V6,Table1[feature.name],0))</f>
        <v>Commit to Mental Health Promotion</v>
      </c>
      <c r="X6" s="5">
        <f>INDEX(Table1[min_points (0=no minimum stated)],MATCH('Matrix Summary'!V6,Table1[feature.name],0))</f>
        <v>0</v>
      </c>
    </row>
    <row r="7" spans="2:24" ht="18" customHeight="1">
      <c r="B7" s="27" t="s">
        <v>3</v>
      </c>
      <c r="C7" s="28"/>
      <c r="D7" s="28"/>
      <c r="E7" s="3" t="str">
        <f>VLOOKUP(F7,Table1[],8,FALSE)</f>
        <v>Required</v>
      </c>
      <c r="F7" s="77" t="s">
        <v>1051</v>
      </c>
      <c r="G7" s="131" t="str">
        <f>INDEX(Table1[part_name],MATCH('Matrix Summary'!F7,Table1[feature.name],0))</f>
        <v>Meet Thresholds for Organic Gases</v>
      </c>
      <c r="H7" s="4">
        <f>INDEX(Table1[min_points (0=no minimum stated)],MATCH('Matrix Summary'!F7,Table1[feature.name],0))</f>
        <v>0</v>
      </c>
      <c r="I7" s="18"/>
      <c r="J7" s="29" t="s">
        <v>3</v>
      </c>
      <c r="K7" s="30"/>
      <c r="L7" s="30"/>
      <c r="M7" s="3" t="str">
        <f>VLOOKUP(N7,Table1[],8,FALSE)</f>
        <v>Required</v>
      </c>
      <c r="N7" s="77" t="s">
        <v>57</v>
      </c>
      <c r="O7" s="131" t="str">
        <f>INDEX(Table1[part_name],MATCH('Matrix Summary'!N7,Table1[feature.name],0))</f>
        <v>Support Visual Ergonomics</v>
      </c>
      <c r="P7" s="4">
        <f>INDEX(Table1[min_points (0=no minimum stated)],MATCH('Matrix Summary'!N7,Table1[feature.name],0))</f>
        <v>0</v>
      </c>
      <c r="Q7" s="18"/>
      <c r="R7" s="29" t="s">
        <v>3</v>
      </c>
      <c r="S7" s="30"/>
      <c r="T7" s="30"/>
      <c r="U7" s="3" t="str">
        <f>VLOOKUP(V7,Table1[],8,FALSE)</f>
        <v>Required</v>
      </c>
      <c r="V7" s="77" t="s">
        <v>522</v>
      </c>
      <c r="W7" s="131" t="str">
        <f>INDEX(Table1[part_name],MATCH('Matrix Summary'!V7,Table1[feature.name],0))</f>
        <v>Promote Mental Health Literacy</v>
      </c>
      <c r="X7" s="5">
        <f>INDEX(Table1[min_points (0=no minimum stated)],MATCH('Matrix Summary'!V7,Table1[feature.name],0))</f>
        <v>0</v>
      </c>
    </row>
    <row r="8" spans="2:24" ht="18" customHeight="1">
      <c r="B8" s="27" t="s">
        <v>3</v>
      </c>
      <c r="C8" s="28"/>
      <c r="D8" s="28"/>
      <c r="E8" s="3" t="str">
        <f>VLOOKUP(F8,Table1[],8,FALSE)</f>
        <v>Required</v>
      </c>
      <c r="F8" s="77" t="s">
        <v>1052</v>
      </c>
      <c r="G8" s="131" t="str">
        <f>INDEX(Table1[part_name],MATCH('Matrix Summary'!F8,Table1[feature.name],0))</f>
        <v>Meet Thresholds for Inorganic Gases</v>
      </c>
      <c r="H8" s="4">
        <f>INDEX(Table1[min_points (0=no minimum stated)],MATCH('Matrix Summary'!F8,Table1[feature.name],0))</f>
        <v>0</v>
      </c>
      <c r="I8" s="18"/>
      <c r="J8" s="29" t="s">
        <v>3</v>
      </c>
      <c r="K8" s="30"/>
      <c r="L8" s="30"/>
      <c r="M8" s="3" t="str">
        <f>VLOOKUP(N8,Table1[],8,FALSE)</f>
        <v>Required</v>
      </c>
      <c r="N8" s="77" t="s">
        <v>61</v>
      </c>
      <c r="O8" s="131" t="str">
        <f>INDEX(Table1[part_name],MATCH('Matrix Summary'!N8,Table1[feature.name],0))</f>
        <v>Ensure Desk Height Flexibility</v>
      </c>
      <c r="P8" s="4">
        <f>INDEX(Table1[min_points (0=no minimum stated)],MATCH('Matrix Summary'!N8,Table1[feature.name],0))</f>
        <v>0</v>
      </c>
      <c r="Q8" s="18"/>
      <c r="R8" s="29" t="s">
        <v>3</v>
      </c>
      <c r="S8" s="30"/>
      <c r="T8" s="30"/>
      <c r="U8" s="3" t="str">
        <f>VLOOKUP(V8,Table1[],8,FALSE)</f>
        <v>Required</v>
      </c>
      <c r="V8" s="75" t="s">
        <v>14</v>
      </c>
      <c r="W8" s="131" t="str">
        <f>INDEX(Table1[part_name],MATCH('Matrix Summary'!V8,Table1[feature.name],0))</f>
        <v>Provide Access to Nature</v>
      </c>
      <c r="X8" s="5">
        <f>INDEX(Table1[min_points (0=no minimum stated)],MATCH('Matrix Summary'!V8,Table1[feature.name],0))</f>
        <v>0</v>
      </c>
    </row>
    <row r="9" spans="2:24" ht="18" customHeight="1">
      <c r="B9" s="27" t="s">
        <v>3</v>
      </c>
      <c r="C9" s="28"/>
      <c r="D9" s="28"/>
      <c r="E9" s="3" t="str">
        <f>VLOOKUP(F9,Table1[],8,FALSE)</f>
        <v>Required</v>
      </c>
      <c r="F9" s="75" t="s">
        <v>1053</v>
      </c>
      <c r="G9" s="131" t="str">
        <f>INDEX(Table1[part_name],MATCH('Matrix Summary'!F9,Table1[feature.name],0))</f>
        <v>Meet Radon Threshold</v>
      </c>
      <c r="H9" s="4">
        <f>INDEX(Table1[min_points (0=no minimum stated)],MATCH('Matrix Summary'!F9,Table1[feature.name],0))</f>
        <v>0</v>
      </c>
      <c r="I9" s="18"/>
      <c r="J9" s="29" t="s">
        <v>3</v>
      </c>
      <c r="K9" s="30"/>
      <c r="L9" s="30"/>
      <c r="M9" s="3" t="str">
        <f>VLOOKUP(N9,Table1[],8,FALSE)</f>
        <v>Required</v>
      </c>
      <c r="N9" s="77" t="s">
        <v>64</v>
      </c>
      <c r="O9" s="131" t="str">
        <f>INDEX(Table1[part_name],MATCH('Matrix Summary'!N9,Table1[feature.name],0))</f>
        <v>Ensure Seat Flexibility</v>
      </c>
      <c r="P9" s="4">
        <f>INDEX(Table1[min_points (0=no minimum stated)],MATCH('Matrix Summary'!N9,Table1[feature.name],0))</f>
        <v>0</v>
      </c>
      <c r="Q9" s="18"/>
      <c r="R9" s="31"/>
      <c r="S9" s="30"/>
      <c r="T9" s="30"/>
      <c r="U9" s="3" t="str">
        <f>VLOOKUP(V9,Table1[],8,FALSE)</f>
        <v>1 point</v>
      </c>
      <c r="V9" s="75" t="s">
        <v>19</v>
      </c>
      <c r="W9" s="131" t="str">
        <f>INDEX(Table1[part_name],MATCH('Matrix Summary'!V9,Table1[feature.name],0))</f>
        <v>Provide Mental Health Screening</v>
      </c>
      <c r="X9" s="5">
        <f>INDEX(Table1[min_points (0=no minimum stated)],MATCH('Matrix Summary'!V9,Table1[feature.name],0))</f>
        <v>0</v>
      </c>
    </row>
    <row r="10" spans="2:24" ht="18" customHeight="1">
      <c r="B10" s="27" t="s">
        <v>3</v>
      </c>
      <c r="C10" s="28"/>
      <c r="D10" s="28"/>
      <c r="E10" s="3" t="str">
        <f>VLOOKUP(F10,Table1[],8,FALSE)</f>
        <v>Required</v>
      </c>
      <c r="F10" s="75" t="s">
        <v>1054</v>
      </c>
      <c r="G10" s="131" t="str">
        <f>INDEX(Table1[part_name],MATCH('Matrix Summary'!F10,Table1[feature.name],0))</f>
        <v>Monitor Fundamental Air Parameters</v>
      </c>
      <c r="H10" s="4">
        <f>INDEX(Table1[min_points (0=no minimum stated)],MATCH('Matrix Summary'!F10,Table1[feature.name],0))</f>
        <v>0</v>
      </c>
      <c r="I10" s="18"/>
      <c r="J10" s="29" t="s">
        <v>3</v>
      </c>
      <c r="K10" s="30"/>
      <c r="L10" s="30"/>
      <c r="M10" s="3" t="str">
        <f>VLOOKUP(N10,Table1[],8,FALSE)</f>
        <v>Required</v>
      </c>
      <c r="N10" s="77" t="s">
        <v>66</v>
      </c>
      <c r="O10" s="131" t="str">
        <f>INDEX(Table1[part_name],MATCH('Matrix Summary'!N10,Table1[feature.name],0))</f>
        <v>Provide Standing Support</v>
      </c>
      <c r="P10" s="4">
        <f>INDEX(Table1[min_points (0=no minimum stated)],MATCH('Matrix Summary'!N10,Table1[feature.name],0))</f>
        <v>0</v>
      </c>
      <c r="Q10" s="18"/>
      <c r="R10" s="31"/>
      <c r="S10" s="30"/>
      <c r="T10" s="30"/>
      <c r="U10" s="3" t="str">
        <f>VLOOKUP(V10,Table1[],8,FALSE)</f>
        <v>1 point</v>
      </c>
      <c r="V10" s="75" t="s">
        <v>21</v>
      </c>
      <c r="W10" s="131" t="str">
        <f>INDEX(Table1[part_name],MATCH('Matrix Summary'!V10,Table1[feature.name],0))</f>
        <v>Provide Mental Health Coverage</v>
      </c>
      <c r="X10" s="5">
        <f>INDEX(Table1[min_points (0=no minimum stated)],MATCH('Matrix Summary'!V10,Table1[feature.name],0))</f>
        <v>0</v>
      </c>
    </row>
    <row r="11" spans="2:24" ht="18" customHeight="1">
      <c r="B11" s="27" t="s">
        <v>3</v>
      </c>
      <c r="C11" s="28"/>
      <c r="D11" s="28"/>
      <c r="E11" s="3" t="str">
        <f>VLOOKUP(F11,Table1[],8,FALSE)</f>
        <v>Required</v>
      </c>
      <c r="F11" s="75" t="s">
        <v>1055</v>
      </c>
      <c r="G11" s="131" t="str">
        <f>INDEX(Table1[part_name],MATCH('Matrix Summary'!F11,Table1[feature.name],0))</f>
        <v>Prohibit Indoor Smoking</v>
      </c>
      <c r="H11" s="4">
        <f>INDEX(Table1[min_points (0=no minimum stated)],MATCH('Matrix Summary'!F11,Table1[feature.name],0))</f>
        <v>0</v>
      </c>
      <c r="I11" s="18"/>
      <c r="J11" s="29" t="s">
        <v>3</v>
      </c>
      <c r="K11" s="30"/>
      <c r="L11" s="30"/>
      <c r="M11" s="3" t="str">
        <f>VLOOKUP(N11,Table1[],8,FALSE)</f>
        <v>Required</v>
      </c>
      <c r="N11" s="77" t="s">
        <v>69</v>
      </c>
      <c r="O11" s="131" t="str">
        <f>INDEX(Table1[part_name],MATCH('Matrix Summary'!N11,Table1[feature.name],0))</f>
        <v>Provide Ergonomics Education</v>
      </c>
      <c r="P11" s="4">
        <f>INDEX(Table1[min_points (0=no minimum stated)],MATCH('Matrix Summary'!N11,Table1[feature.name],0))</f>
        <v>0</v>
      </c>
      <c r="Q11" s="18"/>
      <c r="R11" s="31"/>
      <c r="S11" s="30"/>
      <c r="T11" s="30"/>
      <c r="U11" s="3" t="str">
        <f>VLOOKUP(V11,Table1[],8,FALSE)</f>
        <v>1 point</v>
      </c>
      <c r="V11" s="75" t="s">
        <v>24</v>
      </c>
      <c r="W11" s="131" t="str">
        <f>INDEX(Table1[part_name],MATCH('Matrix Summary'!V11,Table1[feature.name],0))</f>
        <v>Provide Workplace Support</v>
      </c>
      <c r="X11" s="5">
        <f>INDEX(Table1[min_points (0=no minimum stated)],MATCH('Matrix Summary'!V11,Table1[feature.name],0))</f>
        <v>0</v>
      </c>
    </row>
    <row r="12" spans="2:24" ht="18" customHeight="1">
      <c r="B12" s="27" t="s">
        <v>3</v>
      </c>
      <c r="C12" s="28"/>
      <c r="D12" s="28"/>
      <c r="E12" s="3" t="str">
        <f>VLOOKUP(F12,Table1[],8,FALSE)</f>
        <v>Required</v>
      </c>
      <c r="F12" s="75" t="s">
        <v>1056</v>
      </c>
      <c r="G12" s="131" t="str">
        <f>INDEX(Table1[part_name],MATCH('Matrix Summary'!F12,Table1[feature.name],0))</f>
        <v>Prohibit Outdoor Smoking</v>
      </c>
      <c r="H12" s="4">
        <f>INDEX(Table1[min_points (0=no minimum stated)],MATCH('Matrix Summary'!F12,Table1[feature.name],0))</f>
        <v>0</v>
      </c>
      <c r="I12" s="18"/>
      <c r="J12" s="32"/>
      <c r="K12" s="30"/>
      <c r="L12" s="30"/>
      <c r="M12" s="3" t="str">
        <f>VLOOKUP(N12,Table1[],8,FALSE)</f>
        <v>1 point</v>
      </c>
      <c r="N12" s="75" t="s">
        <v>71</v>
      </c>
      <c r="O12" s="131" t="str">
        <f>INDEX(Table1[part_name],MATCH('Matrix Summary'!N12,Table1[feature.name],0))</f>
        <v>Design Aesthetic Circulation Networks</v>
      </c>
      <c r="P12" s="4">
        <f>INDEX(Table1[min_points (0=no minimum stated)],MATCH('Matrix Summary'!N12,Table1[feature.name],0))</f>
        <v>0</v>
      </c>
      <c r="Q12" s="18"/>
      <c r="R12" s="31"/>
      <c r="S12" s="30"/>
      <c r="T12" s="30"/>
      <c r="U12" s="3" t="str">
        <f>VLOOKUP(V12,Table1[],8,FALSE)</f>
        <v>1 point</v>
      </c>
      <c r="V12" s="75" t="s">
        <v>1083</v>
      </c>
      <c r="W12" s="131" t="str">
        <f>INDEX(Table1[part_name],MATCH('Matrix Summary'!V12,Table1[feature.name],0))</f>
        <v>β Support Mental Health Recovery</v>
      </c>
      <c r="X12" s="5">
        <f>INDEX(Table1[min_points (0=no minimum stated)],MATCH('Matrix Summary'!V12,Table1[feature.name],0))</f>
        <v>0</v>
      </c>
    </row>
    <row r="13" spans="2:24" ht="18" customHeight="1">
      <c r="B13" s="27" t="s">
        <v>3</v>
      </c>
      <c r="C13" s="28"/>
      <c r="D13" s="28"/>
      <c r="E13" s="3" t="str">
        <f>VLOOKUP(F13,Table1[],8,FALSE)</f>
        <v>Required</v>
      </c>
      <c r="F13" s="75" t="s">
        <v>1057</v>
      </c>
      <c r="G13" s="131" t="str">
        <f>INDEX(Table1[part_name],MATCH('Matrix Summary'!F13,Table1[feature.name],0))</f>
        <v>Ensure Adequate Ventilation</v>
      </c>
      <c r="H13" s="4">
        <f>INDEX(Table1[min_points (0=no minimum stated)],MATCH('Matrix Summary'!F13,Table1[feature.name],0))</f>
        <v>0</v>
      </c>
      <c r="I13" s="18"/>
      <c r="J13" s="32"/>
      <c r="K13" s="30"/>
      <c r="L13" s="30"/>
      <c r="M13" s="3" t="str">
        <f>VLOOKUP(N13,Table1[],8,FALSE)</f>
        <v>1 point</v>
      </c>
      <c r="N13" s="75" t="s">
        <v>74</v>
      </c>
      <c r="O13" s="131" t="str">
        <f>INDEX(Table1[part_name],MATCH('Matrix Summary'!N13,Table1[feature.name],0))</f>
        <v>Integrate Point-of-Decision Signage</v>
      </c>
      <c r="P13" s="4">
        <f>INDEX(Table1[min_points (0=no minimum stated)],MATCH('Matrix Summary'!N13,Table1[feature.name],0))</f>
        <v>0</v>
      </c>
      <c r="Q13" s="18"/>
      <c r="R13" s="31"/>
      <c r="S13" s="30"/>
      <c r="T13" s="30"/>
      <c r="U13" s="3" t="str">
        <f>VLOOKUP(V13,Table1[],8,FALSE)</f>
        <v>1 point</v>
      </c>
      <c r="V13" s="75" t="s">
        <v>29</v>
      </c>
      <c r="W13" s="131" t="str">
        <f>INDEX(Table1[part_name],MATCH('Matrix Summary'!V13,Table1[feature.name],0))</f>
        <v>Offer Mental Health Education</v>
      </c>
      <c r="X13" s="5">
        <f>INDEX(Table1[min_points (0=no minimum stated)],MATCH('Matrix Summary'!V13,Table1[feature.name],0))</f>
        <v>0</v>
      </c>
    </row>
    <row r="14" spans="2:24" ht="18" customHeight="1">
      <c r="B14" s="27" t="s">
        <v>3</v>
      </c>
      <c r="C14" s="28"/>
      <c r="D14" s="28"/>
      <c r="E14" s="3" t="str">
        <f>VLOOKUP(F14,Table1[],8,FALSE)</f>
        <v>Required</v>
      </c>
      <c r="F14" s="75" t="s">
        <v>1058</v>
      </c>
      <c r="G14" s="131" t="str">
        <f>INDEX(Table1[part_name],MATCH('Matrix Summary'!F14,Table1[feature.name],0))</f>
        <v>Conduct System Balancing</v>
      </c>
      <c r="H14" s="4">
        <f>INDEX(Table1[min_points (0=no minimum stated)],MATCH('Matrix Summary'!F14,Table1[feature.name],0))</f>
        <v>0</v>
      </c>
      <c r="I14" s="18"/>
      <c r="J14" s="32"/>
      <c r="K14" s="30"/>
      <c r="L14" s="30"/>
      <c r="M14" s="3" t="str">
        <f>VLOOKUP(N14,Table1[],8,FALSE)</f>
        <v>1 point</v>
      </c>
      <c r="N14" s="75" t="s">
        <v>77</v>
      </c>
      <c r="O14" s="131" t="str">
        <f>INDEX(Table1[part_name],MATCH('Matrix Summary'!N14,Table1[feature.name],0))</f>
        <v>Promote Visible Stairs</v>
      </c>
      <c r="P14" s="4">
        <f>INDEX(Table1[min_points (0=no minimum stated)],MATCH('Matrix Summary'!N14,Table1[feature.name],0))</f>
        <v>0</v>
      </c>
      <c r="Q14" s="18"/>
      <c r="R14" s="31"/>
      <c r="S14" s="30"/>
      <c r="T14" s="30"/>
      <c r="U14" s="3" t="str">
        <f>VLOOKUP(V14,Table1[],8,FALSE)</f>
        <v>1 point</v>
      </c>
      <c r="V14" s="75" t="s">
        <v>33</v>
      </c>
      <c r="W14" s="131" t="str">
        <f>INDEX(Table1[part_name],MATCH('Matrix Summary'!V14,Table1[feature.name],0))</f>
        <v>Offer Mental Health Education for Managers</v>
      </c>
      <c r="X14" s="5">
        <f>INDEX(Table1[min_points (0=no minimum stated)],MATCH('Matrix Summary'!V14,Table1[feature.name],0))</f>
        <v>0</v>
      </c>
    </row>
    <row r="15" spans="2:24" ht="18" customHeight="1">
      <c r="B15" s="27" t="s">
        <v>3</v>
      </c>
      <c r="C15" s="28"/>
      <c r="D15" s="28"/>
      <c r="E15" s="3" t="str">
        <f>VLOOKUP(F15,Table1[],8,FALSE)</f>
        <v>Required</v>
      </c>
      <c r="F15" s="75" t="s">
        <v>1059</v>
      </c>
      <c r="G15" s="131" t="str">
        <f>INDEX(Table1[part_name],MATCH('Matrix Summary'!F15,Table1[feature.name],0))</f>
        <v>Mitigate Construction Pollution</v>
      </c>
      <c r="H15" s="4">
        <f>INDEX(Table1[min_points (0=no minimum stated)],MATCH('Matrix Summary'!F15,Table1[feature.name],0))</f>
        <v>0</v>
      </c>
      <c r="I15" s="18"/>
      <c r="J15" s="32"/>
      <c r="K15" s="30"/>
      <c r="L15" s="30"/>
      <c r="M15" s="3" t="str">
        <f>VLOOKUP(N15,Table1[],8,FALSE)</f>
        <v>2 points</v>
      </c>
      <c r="N15" s="75" t="s">
        <v>82</v>
      </c>
      <c r="O15" s="131" t="str">
        <f>INDEX(Table1[part_name],MATCH('Matrix Summary'!N15,Table1[feature.name],0))</f>
        <v>Provide Bicycle Storage</v>
      </c>
      <c r="P15" s="4">
        <f>INDEX(Table1[min_points (0=no minimum stated)],MATCH('Matrix Summary'!N15,Table1[feature.name],0))</f>
        <v>2</v>
      </c>
      <c r="Q15" s="18"/>
      <c r="R15" s="31"/>
      <c r="S15" s="30"/>
      <c r="T15" s="30"/>
      <c r="U15" s="3" t="str">
        <f>VLOOKUP(V15,Table1[],8,FALSE)</f>
        <v>1 point</v>
      </c>
      <c r="V15" s="75" t="s">
        <v>38</v>
      </c>
      <c r="W15" s="131" t="str">
        <f>INDEX(Table1[part_name],MATCH('Matrix Summary'!V15,Table1[feature.name],0))</f>
        <v>Develop Stress Management Plan</v>
      </c>
      <c r="X15" s="5">
        <f>INDEX(Table1[min_points (0=no minimum stated)],MATCH('Matrix Summary'!V15,Table1[feature.name],0))</f>
        <v>0</v>
      </c>
    </row>
    <row r="16" spans="2:24" ht="16">
      <c r="B16" s="33"/>
      <c r="C16" s="28"/>
      <c r="D16" s="28"/>
      <c r="E16" s="3" t="str">
        <f>VLOOKUP(F16,Table1[],8,FALSE)</f>
        <v>2 points</v>
      </c>
      <c r="F16" s="75" t="s">
        <v>35</v>
      </c>
      <c r="G16" s="131" t="str">
        <f>INDEX(Table1[part_name],MATCH('Matrix Summary'!F16,Table1[feature.name],0))</f>
        <v>Meet Enhanced Thresholds for Particulate Matter</v>
      </c>
      <c r="H16" s="4">
        <f>INDEX(Table1[min_points (0=no minimum stated)],MATCH('Matrix Summary'!F16,Table1[feature.name],0))</f>
        <v>1</v>
      </c>
      <c r="I16" s="18"/>
      <c r="J16" s="32"/>
      <c r="K16" s="30"/>
      <c r="L16" s="30"/>
      <c r="M16" s="3" t="str">
        <f>VLOOKUP(N16,Table1[],8,FALSE)</f>
        <v>2 points</v>
      </c>
      <c r="N16" s="75" t="s">
        <v>85</v>
      </c>
      <c r="O16" s="131" t="str">
        <f>INDEX(Table1[part_name],MATCH('Matrix Summary'!N16,Table1[feature.name],0))</f>
        <v>Provide Facilities for Active Occupants</v>
      </c>
      <c r="P16" s="4">
        <f>INDEX(Table1[min_points (0=no minimum stated)],MATCH('Matrix Summary'!N16,Table1[feature.name],0))</f>
        <v>2</v>
      </c>
      <c r="Q16" s="18"/>
      <c r="R16" s="31"/>
      <c r="S16" s="30"/>
      <c r="T16" s="30"/>
      <c r="U16" s="3" t="str">
        <f>VLOOKUP(V16,Table1[],8,FALSE)</f>
        <v>1 point</v>
      </c>
      <c r="V16" s="75" t="s">
        <v>496</v>
      </c>
      <c r="W16" s="131" t="str">
        <f>INDEX(Table1[part_name],MATCH('Matrix Summary'!V16,Table1[feature.name],0))</f>
        <v>Support Stress Management Programs</v>
      </c>
      <c r="X16" s="5">
        <f>INDEX(Table1[min_points (0=no minimum stated)],MATCH('Matrix Summary'!V16,Table1[feature.name],0))</f>
        <v>0</v>
      </c>
    </row>
    <row r="17" spans="2:24" ht="18" customHeight="1">
      <c r="B17" s="33"/>
      <c r="C17" s="28"/>
      <c r="D17" s="28"/>
      <c r="E17" s="3" t="str">
        <f>VLOOKUP(F17,Table1[],8,FALSE)</f>
        <v>1 point</v>
      </c>
      <c r="F17" s="75" t="s">
        <v>40</v>
      </c>
      <c r="G17" s="131" t="str">
        <f>INDEX(Table1[part_name],MATCH('Matrix Summary'!F17,Table1[feature.name],0))</f>
        <v>Meet Enhanced Thresholds for Organic Gases</v>
      </c>
      <c r="H17" s="4">
        <f>INDEX(Table1[min_points (0=no minimum stated)],MATCH('Matrix Summary'!F17,Table1[feature.name],0))</f>
        <v>0</v>
      </c>
      <c r="I17" s="18"/>
      <c r="J17" s="32"/>
      <c r="K17" s="30"/>
      <c r="L17" s="30"/>
      <c r="M17" s="3" t="str">
        <f>VLOOKUP(N17,Table1[],8,FALSE)</f>
        <v>2 points</v>
      </c>
      <c r="N17" s="75" t="s">
        <v>88</v>
      </c>
      <c r="O17" s="131" t="str">
        <f>INDEX(Table1[part_name],MATCH('Matrix Summary'!N17,Table1[feature.name],0))</f>
        <v>Select Sites with Diverse Uses</v>
      </c>
      <c r="P17" s="4">
        <f>INDEX(Table1[min_points (0=no minimum stated)],MATCH('Matrix Summary'!N17,Table1[feature.name],0))</f>
        <v>0</v>
      </c>
      <c r="Q17" s="18"/>
      <c r="R17" s="31"/>
      <c r="S17" s="30"/>
      <c r="T17" s="30"/>
      <c r="U17" s="3" t="str">
        <f>VLOOKUP(V17,Table1[],8,FALSE)</f>
        <v>1 point</v>
      </c>
      <c r="V17" s="75" t="s">
        <v>42</v>
      </c>
      <c r="W17" s="131" t="str">
        <f>INDEX(Table1[part_name],MATCH('Matrix Summary'!V17,Table1[feature.name],0))</f>
        <v>Provide Micro- and Macro-Breaks</v>
      </c>
      <c r="X17" s="5">
        <f>INDEX(Table1[min_points (0=no minimum stated)],MATCH('Matrix Summary'!V17,Table1[feature.name],0))</f>
        <v>0</v>
      </c>
    </row>
    <row r="18" spans="2:24" ht="18" customHeight="1">
      <c r="B18" s="102"/>
      <c r="C18" s="103"/>
      <c r="D18" s="103"/>
      <c r="E18" s="3" t="str">
        <f>VLOOKUP(F18,Table1[],8,FALSE)</f>
        <v>1 point</v>
      </c>
      <c r="F18" s="75" t="s">
        <v>43</v>
      </c>
      <c r="G18" s="131" t="str">
        <f>INDEX(Table1[part_name],MATCH('Matrix Summary'!F18,Table1[feature.name],0))</f>
        <v>Meet Enhanced Thresholds for Inorganic Gases</v>
      </c>
      <c r="H18" s="4">
        <f>INDEX(Table1[min_points (0=no minimum stated)],MATCH('Matrix Summary'!F18,Table1[feature.name],0))</f>
        <v>0</v>
      </c>
      <c r="I18" s="18"/>
      <c r="J18" s="32"/>
      <c r="K18" s="30"/>
      <c r="L18" s="30"/>
      <c r="M18" s="3" t="str">
        <f>VLOOKUP(N18,Table1[],8,FALSE)</f>
        <v>2 points</v>
      </c>
      <c r="N18" s="75" t="s">
        <v>91</v>
      </c>
      <c r="O18" s="131" t="str">
        <f>INDEX(Table1[part_name],MATCH('Matrix Summary'!N18,Table1[feature.name],0))</f>
        <v>Select Sites with Access to Mass Transit</v>
      </c>
      <c r="P18" s="4">
        <f>INDEX(Table1[min_points (0=no minimum stated)],MATCH('Matrix Summary'!N18,Table1[feature.name],0))</f>
        <v>0</v>
      </c>
      <c r="Q18" s="18"/>
      <c r="R18" s="31"/>
      <c r="S18" s="30"/>
      <c r="T18" s="30"/>
      <c r="U18" s="3" t="str">
        <f>VLOOKUP(V18,Table1[],8,FALSE)</f>
        <v>1 point</v>
      </c>
      <c r="V18" s="75" t="s">
        <v>46</v>
      </c>
      <c r="W18" s="131" t="str">
        <f>INDEX(Table1[part_name],MATCH('Matrix Summary'!V18,Table1[feature.name],0))</f>
        <v>Provide Restorative Indoor Spaces</v>
      </c>
      <c r="X18" s="5">
        <f>INDEX(Table1[min_points (0=no minimum stated)],MATCH('Matrix Summary'!V18,Table1[feature.name],0))</f>
        <v>0</v>
      </c>
    </row>
    <row r="19" spans="2:24" ht="18" customHeight="1">
      <c r="B19" s="33"/>
      <c r="C19" s="28"/>
      <c r="D19" s="106"/>
      <c r="E19" s="3" t="str">
        <f>VLOOKUP(F19,Table1[],8,FALSE)</f>
        <v>3 points</v>
      </c>
      <c r="F19" s="75" t="s">
        <v>45</v>
      </c>
      <c r="G19" s="131" t="str">
        <f>INDEX(Table1[part_name],MATCH('Matrix Summary'!F19,Table1[feature.name],0))</f>
        <v>Increase Outdoor Air Supply</v>
      </c>
      <c r="H19" s="4">
        <f>INDEX(Table1[min_points (0=no minimum stated)],MATCH('Matrix Summary'!F19,Table1[feature.name],0))</f>
        <v>1</v>
      </c>
      <c r="I19" s="18"/>
      <c r="J19" s="32"/>
      <c r="K19" s="30"/>
      <c r="L19" s="30"/>
      <c r="M19" s="3" t="str">
        <f>VLOOKUP(N19,Table1[],8,FALSE)</f>
        <v>2 points</v>
      </c>
      <c r="N19" s="75" t="s">
        <v>400</v>
      </c>
      <c r="O19" s="131" t="str">
        <f>INDEX(Table1[part_name],MATCH('Matrix Summary'!N19,Table1[feature.name],0))</f>
        <v>Select Sites with Pedestrian Friendly Streets</v>
      </c>
      <c r="P19" s="4">
        <f>INDEX(Table1[min_points (0=no minimum stated)],MATCH('Matrix Summary'!N19,Table1[feature.name],0))</f>
        <v>0</v>
      </c>
      <c r="Q19" s="18"/>
      <c r="R19" s="31"/>
      <c r="S19" s="30"/>
      <c r="T19" s="30"/>
      <c r="U19" s="3" t="str">
        <f>VLOOKUP(V19,Table1[],8,FALSE)</f>
        <v>1 point</v>
      </c>
      <c r="V19" s="75" t="s">
        <v>500</v>
      </c>
      <c r="W19" s="131" t="str">
        <f>INDEX(Table1[part_name],MATCH('Matrix Summary'!V19,Table1[feature.name],0))</f>
        <v>Provide Restorative Outdoor Spaces</v>
      </c>
      <c r="X19" s="5">
        <f>INDEX(Table1[min_points (0=no minimum stated)],MATCH('Matrix Summary'!V19,Table1[feature.name],0))</f>
        <v>0</v>
      </c>
    </row>
    <row r="20" spans="2:24" ht="18" customHeight="1">
      <c r="B20" s="102"/>
      <c r="C20" s="103"/>
      <c r="D20" s="107"/>
      <c r="E20" s="3" t="str">
        <f>VLOOKUP(F20,Table1[],8,FALSE)</f>
        <v>3 points</v>
      </c>
      <c r="F20" s="75" t="s">
        <v>47</v>
      </c>
      <c r="G20" s="131" t="str">
        <f>INDEX(Table1[part_name],MATCH('Matrix Summary'!F20,Table1[feature.name],0))</f>
        <v>Implement Demand-Controlled Ventilation</v>
      </c>
      <c r="H20" s="4">
        <f>INDEX(Table1[min_points (0=no minimum stated)],MATCH('Matrix Summary'!F20,Table1[feature.name],0))</f>
        <v>1</v>
      </c>
      <c r="I20" s="18"/>
      <c r="J20" s="32"/>
      <c r="K20" s="30"/>
      <c r="L20" s="30"/>
      <c r="M20" s="3" t="str">
        <f>VLOOKUP(N20,Table1[],8,FALSE)</f>
        <v>2 points</v>
      </c>
      <c r="N20" s="75" t="s">
        <v>401</v>
      </c>
      <c r="O20" s="131" t="str">
        <f>INDEX(Table1[part_name],MATCH('Matrix Summary'!N20,Table1[feature.name],0))</f>
        <v>Select Sites with Bike Friendly Streets</v>
      </c>
      <c r="P20" s="4">
        <f>INDEX(Table1[min_points (0=no minimum stated)],MATCH('Matrix Summary'!N20,Table1[feature.name],0))</f>
        <v>0</v>
      </c>
      <c r="Q20" s="18"/>
      <c r="R20" s="31"/>
      <c r="S20" s="30"/>
      <c r="T20" s="30"/>
      <c r="U20" s="3" t="str">
        <f>VLOOKUP(V20,Table1[],8,FALSE)</f>
        <v>1 point</v>
      </c>
      <c r="V20" s="75" t="s">
        <v>49</v>
      </c>
      <c r="W20" s="131" t="str">
        <f>INDEX(Table1[part_name],MATCH('Matrix Summary'!V20,Table1[feature.name],0))</f>
        <v>Provide Restorative Programming</v>
      </c>
      <c r="X20" s="5">
        <f>INDEX(Table1[min_points (0=no minimum stated)],MATCH('Matrix Summary'!V20,Table1[feature.name],0))</f>
        <v>0</v>
      </c>
    </row>
    <row r="21" spans="2:24" ht="18" customHeight="1">
      <c r="B21" s="33"/>
      <c r="C21" s="28"/>
      <c r="D21" s="106"/>
      <c r="E21" s="3" t="str">
        <f>VLOOKUP(F21,Table1[],8,FALSE)</f>
        <v>1 point</v>
      </c>
      <c r="F21" s="75" t="s">
        <v>369</v>
      </c>
      <c r="G21" s="131" t="str">
        <f>INDEX(Table1[part_name],MATCH('Matrix Summary'!F21,Table1[feature.name],0))</f>
        <v>Implement Displacement Ventilation</v>
      </c>
      <c r="H21" s="4">
        <f>INDEX(Table1[min_points (0=no minimum stated)],MATCH('Matrix Summary'!F21,Table1[feature.name],0))</f>
        <v>0</v>
      </c>
      <c r="I21" s="18"/>
      <c r="J21" s="32"/>
      <c r="K21" s="30"/>
      <c r="L21" s="30"/>
      <c r="M21" s="3" t="str">
        <f>VLOOKUP(N21,Table1[],8,FALSE)</f>
        <v>2 points</v>
      </c>
      <c r="N21" s="75" t="s">
        <v>94</v>
      </c>
      <c r="O21" s="131" t="str">
        <f>INDEX(Table1[part_name],MATCH('Matrix Summary'!N21,Table1[feature.name],0))</f>
        <v>Implement Activity Programs for Employees</v>
      </c>
      <c r="P21" s="4">
        <f>INDEX(Table1[min_points (0=no minimum stated)],MATCH('Matrix Summary'!N21,Table1[feature.name],0))</f>
        <v>1</v>
      </c>
      <c r="Q21" s="18"/>
      <c r="R21" s="31"/>
      <c r="S21" s="30"/>
      <c r="T21" s="30"/>
      <c r="U21" s="3" t="str">
        <f>VLOOKUP(V21,Table1[],8,FALSE)</f>
        <v>1 point</v>
      </c>
      <c r="V21" s="75" t="s">
        <v>52</v>
      </c>
      <c r="W21" s="131" t="str">
        <f>INDEX(Table1[part_name],MATCH('Matrix Summary'!V21,Table1[feature.name],0))</f>
        <v>Provide Enhanced Access to Nature</v>
      </c>
      <c r="X21" s="5">
        <f>INDEX(Table1[min_points (0=no minimum stated)],MATCH('Matrix Summary'!V21,Table1[feature.name],0))</f>
        <v>0</v>
      </c>
    </row>
    <row r="22" spans="2:24" ht="18" customHeight="1">
      <c r="B22" s="102"/>
      <c r="C22" s="103"/>
      <c r="D22" s="107"/>
      <c r="E22" s="3" t="str">
        <f>VLOOKUP(F22,Table1[],8,FALSE)</f>
        <v>3 points</v>
      </c>
      <c r="F22" s="75" t="s">
        <v>370</v>
      </c>
      <c r="G22" s="131" t="str">
        <f>INDEX(Table1[part_name],MATCH('Matrix Summary'!F22,Table1[feature.name],0))</f>
        <v>Implement Advanced Air Distribution</v>
      </c>
      <c r="H22" s="4">
        <f>INDEX(Table1[min_points (0=no minimum stated)],MATCH('Matrix Summary'!F22,Table1[feature.name],0))</f>
        <v>2</v>
      </c>
      <c r="I22" s="18"/>
      <c r="J22" s="32"/>
      <c r="K22" s="30"/>
      <c r="L22" s="30"/>
      <c r="M22" s="3" t="str">
        <f>VLOOKUP(N22,Table1[],8,FALSE)</f>
        <v>2 points</v>
      </c>
      <c r="N22" s="75" t="s">
        <v>402</v>
      </c>
      <c r="O22" s="131" t="str">
        <f>INDEX(Table1[part_name],MATCH('Matrix Summary'!N22,Table1[feature.name],0))</f>
        <v>Implement Activity Programs for Students</v>
      </c>
      <c r="P22" s="4">
        <f>INDEX(Table1[min_points (0=no minimum stated)],MATCH('Matrix Summary'!N22,Table1[feature.name],0))</f>
        <v>1</v>
      </c>
      <c r="Q22" s="18"/>
      <c r="R22" s="31"/>
      <c r="S22" s="30"/>
      <c r="T22" s="30"/>
      <c r="U22" s="3" t="str">
        <f>VLOOKUP(V22,Table1[],8,FALSE)</f>
        <v>1 point</v>
      </c>
      <c r="V22" s="75" t="s">
        <v>59</v>
      </c>
      <c r="W22" s="131" t="str">
        <f>INDEX(Table1[part_name],MATCH('Matrix Summary'!V22,Table1[feature.name],0))</f>
        <v>Assess Work Environment</v>
      </c>
      <c r="X22" s="5">
        <f>INDEX(Table1[min_points (0=no minimum stated)],MATCH('Matrix Summary'!V22,Table1[feature.name],0))</f>
        <v>0</v>
      </c>
    </row>
    <row r="23" spans="2:24" ht="18" customHeight="1">
      <c r="B23" s="104"/>
      <c r="C23" s="105"/>
      <c r="D23" s="105"/>
      <c r="E23" s="3" t="str">
        <f>VLOOKUP(F23,Table1[],8,FALSE)</f>
        <v>1 point</v>
      </c>
      <c r="F23" s="75" t="s">
        <v>51</v>
      </c>
      <c r="G23" s="131" t="str">
        <f>INDEX(Table1[part_name],MATCH('Matrix Summary'!F23,Table1[feature.name],0))</f>
        <v>Provide Operable Windows</v>
      </c>
      <c r="H23" s="4">
        <f>INDEX(Table1[min_points (0=no minimum stated)],MATCH('Matrix Summary'!F23,Table1[feature.name],0))</f>
        <v>1</v>
      </c>
      <c r="I23" s="18"/>
      <c r="J23" s="122"/>
      <c r="K23" s="120"/>
      <c r="L23" s="123"/>
      <c r="M23" s="3" t="str">
        <f>VLOOKUP(N23,Table1[],8,FALSE)</f>
        <v>2 points</v>
      </c>
      <c r="N23" s="75" t="s">
        <v>97</v>
      </c>
      <c r="O23" s="131" t="str">
        <f>INDEX(Table1[part_name],MATCH('Matrix Summary'!N23,Table1[feature.name],0))</f>
        <v>Provide Active Workstations</v>
      </c>
      <c r="P23" s="4">
        <f>INDEX(Table1[min_points (0=no minimum stated)],MATCH('Matrix Summary'!N23,Table1[feature.name],0))</f>
        <v>1</v>
      </c>
      <c r="Q23" s="18"/>
      <c r="R23" s="31"/>
      <c r="S23" s="30"/>
      <c r="T23" s="30"/>
      <c r="U23" s="3" t="str">
        <f>VLOOKUP(V23,Table1[],8,FALSE)</f>
        <v>1 point</v>
      </c>
      <c r="V23" s="75" t="s">
        <v>62</v>
      </c>
      <c r="W23" s="131" t="str">
        <f>INDEX(Table1[part_name],MATCH('Matrix Summary'!V23,Table1[feature.name],0))</f>
        <v>Integrate Space Management</v>
      </c>
      <c r="X23" s="5">
        <f>INDEX(Table1[min_points (0=no minimum stated)],MATCH('Matrix Summary'!V23,Table1[feature.name],0))</f>
        <v>0</v>
      </c>
    </row>
    <row r="24" spans="2:24" ht="18" customHeight="1">
      <c r="B24" s="33"/>
      <c r="C24" s="28"/>
      <c r="D24" s="28"/>
      <c r="E24" s="3" t="str">
        <f>VLOOKUP(F24,Table1[],8,FALSE)</f>
        <v>1 point</v>
      </c>
      <c r="F24" s="75" t="s">
        <v>53</v>
      </c>
      <c r="G24" s="131" t="str">
        <f>INDEX(Table1[part_name],MATCH('Matrix Summary'!F24,Table1[feature.name],0))</f>
        <v>Manage Window Use</v>
      </c>
      <c r="H24" s="4">
        <f>INDEX(Table1[min_points (0=no minimum stated)],MATCH('Matrix Summary'!F24,Table1[feature.name],0))</f>
        <v>0</v>
      </c>
      <c r="I24" s="18"/>
      <c r="J24" s="32"/>
      <c r="K24" s="30"/>
      <c r="L24" s="30"/>
      <c r="M24" s="3" t="str">
        <f>VLOOKUP(N24,Table1[],8,FALSE)</f>
        <v>1 point</v>
      </c>
      <c r="N24" s="75" t="s">
        <v>101</v>
      </c>
      <c r="O24" s="131" t="str">
        <f>INDEX(Table1[part_name],MATCH('Matrix Summary'!N24,Table1[feature.name],0))</f>
        <v>Provide Dedicated Activity Spaces</v>
      </c>
      <c r="P24" s="4">
        <f>INDEX(Table1[min_points (0=no minimum stated)],MATCH('Matrix Summary'!N24,Table1[feature.name],0))</f>
        <v>0</v>
      </c>
      <c r="Q24" s="18"/>
      <c r="R24" s="31"/>
      <c r="S24" s="30"/>
      <c r="T24" s="30"/>
      <c r="U24" s="3" t="str">
        <f>VLOOKUP(V24,Table1[],8,FALSE)</f>
        <v>1 point</v>
      </c>
      <c r="V24" s="75" t="s">
        <v>65</v>
      </c>
      <c r="W24" s="131" t="str">
        <f>INDEX(Table1[part_name],MATCH('Matrix Summary'!V24,Table1[feature.name],0))</f>
        <v>Provide Workplace Sleep Support</v>
      </c>
      <c r="X24" s="5">
        <f>INDEX(Table1[min_points (0=no minimum stated)],MATCH('Matrix Summary'!V24,Table1[feature.name],0))</f>
        <v>0</v>
      </c>
    </row>
    <row r="25" spans="2:24" ht="18" customHeight="1">
      <c r="B25" s="33"/>
      <c r="C25" s="28"/>
      <c r="D25" s="28"/>
      <c r="E25" s="3" t="str">
        <f>VLOOKUP(F25,Table1[],8,FALSE)</f>
        <v>1 point</v>
      </c>
      <c r="F25" s="75" t="s">
        <v>371</v>
      </c>
      <c r="G25" s="131" t="str">
        <f>INDEX(Table1[part_name],MATCH('Matrix Summary'!F25,Table1[feature.name],0))</f>
        <v>Apply Universal Design to Windows</v>
      </c>
      <c r="H25" s="4">
        <f>INDEX(Table1[min_points (0=no minimum stated)],MATCH('Matrix Summary'!F25,Table1[feature.name],0))</f>
        <v>0</v>
      </c>
      <c r="I25" s="18"/>
      <c r="J25" s="32"/>
      <c r="K25" s="30"/>
      <c r="L25" s="30"/>
      <c r="M25" s="3" t="str">
        <f>VLOOKUP(N25,Table1[],8,FALSE)</f>
        <v>1 point</v>
      </c>
      <c r="N25" s="75" t="s">
        <v>104</v>
      </c>
      <c r="O25" s="131" t="str">
        <f>INDEX(Table1[part_name],MATCH('Matrix Summary'!N25,Table1[feature.name],0))</f>
        <v>Provide Physical Activity Equipment</v>
      </c>
      <c r="P25" s="4">
        <f>INDEX(Table1[min_points (0=no minimum stated)],MATCH('Matrix Summary'!N25,Table1[feature.name],0))</f>
        <v>0</v>
      </c>
      <c r="Q25" s="18"/>
      <c r="R25" s="31"/>
      <c r="S25" s="30"/>
      <c r="T25" s="30"/>
      <c r="U25" s="3" t="str">
        <f>VLOOKUP(V25,Table1[],8,FALSE)</f>
        <v>1 point</v>
      </c>
      <c r="V25" s="75" t="s">
        <v>67</v>
      </c>
      <c r="W25" s="131" t="str">
        <f>INDEX(Table1[part_name],MATCH('Matrix Summary'!V25,Table1[feature.name],0))</f>
        <v>Provide Non-Workplace Sleep Support</v>
      </c>
      <c r="X25" s="5">
        <f>INDEX(Table1[min_points (0=no minimum stated)],MATCH('Matrix Summary'!V25,Table1[feature.name],0))</f>
        <v>0</v>
      </c>
    </row>
    <row r="26" spans="2:24" ht="18" customHeight="1">
      <c r="B26" s="33"/>
      <c r="C26" s="28"/>
      <c r="D26" s="28"/>
      <c r="E26" s="3" t="str">
        <f>VLOOKUP(F26,Table1[],8,FALSE)</f>
        <v>1 point</v>
      </c>
      <c r="F26" s="75" t="s">
        <v>56</v>
      </c>
      <c r="G26" s="131" t="str">
        <f>INDEX(Table1[part_name],MATCH('Matrix Summary'!F26,Table1[feature.name],0))</f>
        <v>Implement Indoor Air Monitors</v>
      </c>
      <c r="H26" s="4">
        <f>INDEX(Table1[min_points (0=no minimum stated)],MATCH('Matrix Summary'!F26,Table1[feature.name],0))</f>
        <v>0</v>
      </c>
      <c r="I26" s="18"/>
      <c r="J26" s="32"/>
      <c r="K26" s="30"/>
      <c r="L26" s="30"/>
      <c r="M26" s="3" t="str">
        <f>VLOOKUP(N26,Table1[],8,FALSE)</f>
        <v>1 point</v>
      </c>
      <c r="N26" s="75" t="s">
        <v>403</v>
      </c>
      <c r="O26" s="131" t="str">
        <f>INDEX(Table1[part_name],MATCH('Matrix Summary'!N26,Table1[feature.name],0))</f>
        <v>Provide Off-Site Activity Spaces</v>
      </c>
      <c r="P26" s="4">
        <f>INDEX(Table1[min_points (0=no minimum stated)],MATCH('Matrix Summary'!N26,Table1[feature.name],0))</f>
        <v>0</v>
      </c>
      <c r="Q26" s="18"/>
      <c r="R26" s="31"/>
      <c r="S26" s="30"/>
      <c r="T26" s="30"/>
      <c r="U26" s="3" t="str">
        <f>VLOOKUP(V26,Table1[],8,FALSE)</f>
        <v>1 point</v>
      </c>
      <c r="V26" s="75" t="s">
        <v>507</v>
      </c>
      <c r="W26" s="131" t="str">
        <f>INDEX(Table1[part_name],MATCH('Matrix Summary'!V26,Table1[feature.name],0))</f>
        <v>Provide Business Travel Support</v>
      </c>
      <c r="X26" s="5">
        <f>INDEX(Table1[min_points (0=no minimum stated)],MATCH('Matrix Summary'!V26,Table1[feature.name],0))</f>
        <v>0</v>
      </c>
    </row>
    <row r="27" spans="2:24" ht="18" customHeight="1">
      <c r="B27" s="33"/>
      <c r="C27" s="28"/>
      <c r="D27" s="28"/>
      <c r="E27" s="3" t="str">
        <f>VLOOKUP(F27,Table1[],8,FALSE)</f>
        <v>1 point</v>
      </c>
      <c r="F27" s="75" t="s">
        <v>60</v>
      </c>
      <c r="G27" s="131" t="str">
        <f>INDEX(Table1[part_name],MATCH('Matrix Summary'!F27,Table1[feature.name],0))</f>
        <v>Promote Air Quality Awareness</v>
      </c>
      <c r="H27" s="4">
        <f>INDEX(Table1[min_points (0=no minimum stated)],MATCH('Matrix Summary'!F27,Table1[feature.name],0))</f>
        <v>0</v>
      </c>
      <c r="I27" s="18"/>
      <c r="J27" s="32"/>
      <c r="K27" s="30"/>
      <c r="L27" s="30"/>
      <c r="M27" s="3" t="str">
        <f>VLOOKUP(N27,Table1[],8,FALSE)</f>
        <v>1 point</v>
      </c>
      <c r="N27" s="75" t="s">
        <v>106</v>
      </c>
      <c r="O27" s="131" t="str">
        <f>INDEX(Table1[part_name],MATCH('Matrix Summary'!N27,Table1[feature.name],0))</f>
        <v>Integrate Active Façades</v>
      </c>
      <c r="P27" s="4">
        <f>INDEX(Table1[min_points (0=no minimum stated)],MATCH('Matrix Summary'!N27,Table1[feature.name],0))</f>
        <v>0</v>
      </c>
      <c r="Q27" s="18"/>
      <c r="R27" s="31"/>
      <c r="S27" s="30"/>
      <c r="T27" s="30"/>
      <c r="U27" s="3" t="str">
        <f>VLOOKUP(V27,Table1[],8,FALSE)</f>
        <v>1 point</v>
      </c>
      <c r="V27" s="75" t="s">
        <v>509</v>
      </c>
      <c r="W27" s="131" t="str">
        <f>INDEX(Table1[part_name],MATCH('Matrix Summary'!V27,Table1[feature.name],0))</f>
        <v>Promote Tobacco Prevention</v>
      </c>
      <c r="X27" s="5">
        <f>INDEX(Table1[min_points (0=no minimum stated)],MATCH('Matrix Summary'!V27,Table1[feature.name],0))</f>
        <v>0</v>
      </c>
    </row>
    <row r="28" spans="2:24" ht="18" customHeight="1">
      <c r="B28" s="33"/>
      <c r="C28" s="28"/>
      <c r="D28" s="28"/>
      <c r="E28" s="3" t="str">
        <f>VLOOKUP(F28,Table1[],8,FALSE)</f>
        <v>1 point</v>
      </c>
      <c r="F28" s="75" t="s">
        <v>63</v>
      </c>
      <c r="G28" s="131" t="str">
        <f>INDEX(Table1[part_name],MATCH('Matrix Summary'!F28,Table1[feature.name],0))</f>
        <v>Design Healthy Envelope and Entryways</v>
      </c>
      <c r="H28" s="4">
        <f>INDEX(Table1[min_points (0=no minimum stated)],MATCH('Matrix Summary'!F28,Table1[feature.name],0))</f>
        <v>0</v>
      </c>
      <c r="I28" s="18"/>
      <c r="J28" s="32"/>
      <c r="K28" s="30"/>
      <c r="L28" s="30"/>
      <c r="M28" s="3" t="str">
        <f>VLOOKUP(N28,Table1[],8,FALSE)</f>
        <v>1 point</v>
      </c>
      <c r="N28" s="75" t="s">
        <v>404</v>
      </c>
      <c r="O28" s="131" t="str">
        <f>INDEX(Table1[part_name],MATCH('Matrix Summary'!N28,Table1[feature.name],0))</f>
        <v>Provide On-Site Pedestrian Destinations</v>
      </c>
      <c r="P28" s="4">
        <f>INDEX(Table1[min_points (0=no minimum stated)],MATCH('Matrix Summary'!N28,Table1[feature.name],0))</f>
        <v>0</v>
      </c>
      <c r="Q28" s="18"/>
      <c r="R28" s="31"/>
      <c r="S28" s="30"/>
      <c r="T28" s="30"/>
      <c r="U28" s="3" t="str">
        <f>VLOOKUP(V28,Table1[],8,FALSE)</f>
        <v>2 points</v>
      </c>
      <c r="V28" s="75" t="s">
        <v>511</v>
      </c>
      <c r="W28" s="131" t="str">
        <f>INDEX(Table1[part_name],MATCH('Matrix Summary'!V28,Table1[feature.name],0))</f>
        <v>Support Tobacco Cessation</v>
      </c>
      <c r="X28" s="5">
        <f>INDEX(Table1[min_points (0=no minimum stated)],MATCH('Matrix Summary'!V28,Table1[feature.name],0))</f>
        <v>2</v>
      </c>
    </row>
    <row r="29" spans="2:24" ht="18" customHeight="1">
      <c r="B29" s="33"/>
      <c r="C29" s="28"/>
      <c r="D29" s="28"/>
      <c r="E29" s="3" t="str">
        <f>VLOOKUP(F29,Table1[],8,FALSE)</f>
        <v>1 point</v>
      </c>
      <c r="F29" s="75" t="s">
        <v>68</v>
      </c>
      <c r="G29" s="131" t="str">
        <f>INDEX(Table1[part_name],MATCH('Matrix Summary'!F29,Table1[feature.name],0))</f>
        <v>Manage Combustion</v>
      </c>
      <c r="H29" s="4">
        <f>INDEX(Table1[min_points (0=no minimum stated)],MATCH('Matrix Summary'!F29,Table1[feature.name],0))</f>
        <v>0</v>
      </c>
      <c r="I29" s="18"/>
      <c r="J29" s="32"/>
      <c r="K29" s="30"/>
      <c r="L29" s="30"/>
      <c r="M29" s="3" t="str">
        <f>VLOOKUP(N29,Table1[],8,FALSE)</f>
        <v>1 point</v>
      </c>
      <c r="N29" s="75" t="s">
        <v>108</v>
      </c>
      <c r="O29" s="131" t="str">
        <f>INDEX(Table1[part_name],MATCH('Matrix Summary'!N29,Table1[feature.name],0))</f>
        <v>Utilize Ergonomic Consultation</v>
      </c>
      <c r="P29" s="4">
        <f>INDEX(Table1[min_points (0=no minimum stated)],MATCH('Matrix Summary'!N29,Table1[feature.name],0))</f>
        <v>0</v>
      </c>
      <c r="Q29" s="18"/>
      <c r="R29" s="31"/>
      <c r="S29" s="30"/>
      <c r="T29" s="30"/>
      <c r="U29" s="3" t="str">
        <f>VLOOKUP(V29,Table1[],8,FALSE)</f>
        <v>1 point</v>
      </c>
      <c r="V29" s="75" t="s">
        <v>513</v>
      </c>
      <c r="W29" s="131" t="str">
        <f>INDEX(Table1[part_name],MATCH('Matrix Summary'!V29,Table1[feature.name],0))</f>
        <v>Promote Substance Abuse Prevention and Education</v>
      </c>
      <c r="X29" s="5">
        <f>INDEX(Table1[min_points (0=no minimum stated)],MATCH('Matrix Summary'!V29,Table1[feature.name],0))</f>
        <v>0</v>
      </c>
    </row>
    <row r="30" spans="2:24" ht="18" customHeight="1">
      <c r="B30" s="33"/>
      <c r="C30" s="28"/>
      <c r="D30" s="28"/>
      <c r="E30" s="3" t="str">
        <f>VLOOKUP(F30,Table1[],8,FALSE)</f>
        <v>1 point</v>
      </c>
      <c r="F30" s="75" t="s">
        <v>70</v>
      </c>
      <c r="G30" s="131" t="str">
        <f>INDEX(Table1[part_name],MATCH('Matrix Summary'!F30,Table1[feature.name],0))</f>
        <v>Manage Pollution and Exhaust</v>
      </c>
      <c r="H30" s="4">
        <f>INDEX(Table1[min_points (0=no minimum stated)],MATCH('Matrix Summary'!F30,Table1[feature.name],0))</f>
        <v>0</v>
      </c>
      <c r="I30" s="18"/>
      <c r="J30" s="32"/>
      <c r="K30" s="30"/>
      <c r="L30" s="30"/>
      <c r="M30" s="3" t="str">
        <f>VLOOKUP(N30,Table1[],8,FALSE)</f>
        <v>1 point</v>
      </c>
      <c r="N30" s="75" t="s">
        <v>1027</v>
      </c>
      <c r="O30" s="131" t="str">
        <f>INDEX(Table1[part_name],MATCH('Matrix Summary'!N30,Table1[feature.name],0))</f>
        <v>β  Commit to Ergonomic Improvement</v>
      </c>
      <c r="P30" s="4">
        <f>INDEX(Table1[min_points (0=no minimum stated)],MATCH('Matrix Summary'!N30,Table1[feature.name],0))</f>
        <v>0</v>
      </c>
      <c r="Q30" s="18"/>
      <c r="R30" s="31"/>
      <c r="S30" s="30"/>
      <c r="T30" s="30"/>
      <c r="U30" s="3" t="str">
        <f>VLOOKUP(V30,Table1[],8,FALSE)</f>
        <v>2 points</v>
      </c>
      <c r="V30" s="75" t="s">
        <v>515</v>
      </c>
      <c r="W30" s="131" t="str">
        <f>INDEX(Table1[part_name],MATCH('Matrix Summary'!V30,Table1[feature.name],0))</f>
        <v>Provide Access to Substance Use Services</v>
      </c>
      <c r="X30" s="5">
        <f>INDEX(Table1[min_points (0=no minimum stated)],MATCH('Matrix Summary'!V30,Table1[feature.name],0))</f>
        <v>2</v>
      </c>
    </row>
    <row r="31" spans="2:24" ht="18" customHeight="1">
      <c r="B31" s="33"/>
      <c r="C31" s="28"/>
      <c r="D31" s="28"/>
      <c r="E31" s="3" t="str">
        <f>VLOOKUP(F31,Table1[],8,FALSE)</f>
        <v>1 point</v>
      </c>
      <c r="F31" s="75" t="s">
        <v>73</v>
      </c>
      <c r="G31" s="131" t="str">
        <f>INDEX(Table1[part_name],MATCH('Matrix Summary'!F31,Table1[feature.name],0))</f>
        <v>Implement Particle Filtration</v>
      </c>
      <c r="H31" s="4">
        <f>INDEX(Table1[min_points (0=no minimum stated)],MATCH('Matrix Summary'!F31,Table1[feature.name],0))</f>
        <v>0</v>
      </c>
      <c r="I31" s="18"/>
      <c r="J31" s="32"/>
      <c r="K31" s="30"/>
      <c r="L31" s="30"/>
      <c r="M31" s="3" t="str">
        <f>VLOOKUP(N31,Table1[],8,FALSE)</f>
        <v>1 point</v>
      </c>
      <c r="N31" s="75" t="s">
        <v>1028</v>
      </c>
      <c r="O31" s="131" t="str">
        <f>INDEX(Table1[part_name],MATCH('Matrix Summary'!N31,Table1[feature.name],0))</f>
        <v>β Support Remote Work Ergonomics</v>
      </c>
      <c r="P31" s="4">
        <f>INDEX(Table1[min_points (0=no minimum stated)],MATCH('Matrix Summary'!N31,Table1[feature.name],0))</f>
        <v>0</v>
      </c>
      <c r="Q31" s="18"/>
      <c r="R31" s="31"/>
      <c r="S31" s="30"/>
      <c r="T31" s="30"/>
      <c r="U31" s="3" t="str">
        <f>VLOOKUP(V31,Table1[],8,FALSE)</f>
        <v>3 points</v>
      </c>
      <c r="V31" s="75" t="s">
        <v>517</v>
      </c>
      <c r="W31" s="131" t="str">
        <f>INDEX(Table1[part_name],MATCH('Matrix Summary'!V31,Table1[feature.name],0))</f>
        <v>Provide Opioid Emergency Response Kits and Training</v>
      </c>
      <c r="X31" s="5">
        <f>INDEX(Table1[min_points (0=no minimum stated)],MATCH('Matrix Summary'!V31,Table1[feature.name],0))</f>
        <v>3</v>
      </c>
    </row>
    <row r="32" spans="2:24" ht="18" customHeight="1">
      <c r="B32" s="33"/>
      <c r="C32" s="28"/>
      <c r="D32" s="28"/>
      <c r="E32" s="3" t="str">
        <f>VLOOKUP(F32,Table1[],8,FALSE)</f>
        <v>1 point</v>
      </c>
      <c r="F32" s="75" t="s">
        <v>76</v>
      </c>
      <c r="G32" s="131" t="str">
        <f>INDEX(Table1[part_name],MATCH('Matrix Summary'!F32,Table1[feature.name],0))</f>
        <v>Implement Carbon Filtration</v>
      </c>
      <c r="H32" s="4">
        <f>INDEX(Table1[min_points (0=no minimum stated)],MATCH('Matrix Summary'!F32,Table1[feature.name],0))</f>
        <v>0</v>
      </c>
      <c r="I32" s="18"/>
      <c r="J32" s="32"/>
      <c r="K32" s="30"/>
      <c r="L32" s="30"/>
      <c r="M32" s="3" t="str">
        <f>VLOOKUP(N32,Table1[],8,FALSE)</f>
        <v>1 point</v>
      </c>
      <c r="N32" s="75" t="s">
        <v>405</v>
      </c>
      <c r="O32" s="131" t="str">
        <f>INDEX(Table1[part_name],MATCH('Matrix Summary'!N32,Table1[feature.name],0))</f>
        <v>Promote Physical Activity</v>
      </c>
      <c r="P32" s="4">
        <f>INDEX(Table1[min_points (0=no minimum stated)],MATCH('Matrix Summary'!N32,Table1[feature.name],0))</f>
        <v>0</v>
      </c>
      <c r="Q32" s="18"/>
      <c r="R32" s="18"/>
      <c r="S32" s="18"/>
      <c r="T32" s="18"/>
      <c r="U32" s="18"/>
      <c r="V32" s="18"/>
      <c r="W32" s="18"/>
      <c r="X32" s="34"/>
    </row>
    <row r="33" spans="2:24" ht="16">
      <c r="B33" s="33"/>
      <c r="C33" s="28"/>
      <c r="D33" s="28"/>
      <c r="E33" s="3" t="str">
        <f>VLOOKUP(F33,Table1[],8,FALSE)</f>
        <v>1 point</v>
      </c>
      <c r="F33" s="75" t="s">
        <v>81</v>
      </c>
      <c r="G33" s="131" t="str">
        <f>INDEX(Table1[part_name],MATCH('Matrix Summary'!F33,Table1[feature.name],0))</f>
        <v>Implement Ultraviolet Treatment for HVAC Surfaces</v>
      </c>
      <c r="H33" s="4">
        <f>INDEX(Table1[min_points (0=no minimum stated)],MATCH('Matrix Summary'!F33,Table1[feature.name],0))</f>
        <v>0</v>
      </c>
      <c r="I33" s="18"/>
      <c r="J33" s="32"/>
      <c r="K33" s="30"/>
      <c r="L33" s="30"/>
      <c r="M33" s="3" t="str">
        <f>VLOOKUP(N33,Table1[],8,FALSE)</f>
        <v>1 point</v>
      </c>
      <c r="N33" s="75" t="s">
        <v>406</v>
      </c>
      <c r="O33" s="131" t="str">
        <f>INDEX(Table1[part_name],MATCH('Matrix Summary'!N33,Table1[feature.name],0))</f>
        <v>Promote Participation Awareness</v>
      </c>
      <c r="P33" s="4">
        <f>INDEX(Table1[min_points (0=no minimum stated)],MATCH('Matrix Summary'!N33,Table1[feature.name],0))</f>
        <v>0</v>
      </c>
      <c r="Q33" s="18"/>
      <c r="R33" s="21" t="s">
        <v>72</v>
      </c>
      <c r="S33" s="21"/>
      <c r="T33" s="21"/>
      <c r="U33" s="21"/>
      <c r="V33" s="21"/>
      <c r="W33" s="21"/>
      <c r="X33" s="22" t="str">
        <f>SUM(R35:R79)&amp;" POINTS"</f>
        <v>0 POINTS</v>
      </c>
    </row>
    <row r="34" spans="2:24" ht="18" customHeight="1">
      <c r="B34" s="33"/>
      <c r="C34" s="28"/>
      <c r="D34" s="28"/>
      <c r="E34" s="3" t="str">
        <f>VLOOKUP(F34,Table1[],8,FALSE)</f>
        <v>1 point</v>
      </c>
      <c r="F34" s="75" t="s">
        <v>372</v>
      </c>
      <c r="G34" s="131" t="str">
        <f>INDEX(Table1[part_name],MATCH('Matrix Summary'!F34,Table1[feature.name],0))</f>
        <v>Manage Condensation and Mold</v>
      </c>
      <c r="H34" s="4">
        <f>INDEX(Table1[min_points (0=no minimum stated)],MATCH('Matrix Summary'!F34,Table1[feature.name],0))</f>
        <v>0</v>
      </c>
      <c r="I34" s="18"/>
      <c r="J34" s="32"/>
      <c r="K34" s="30"/>
      <c r="L34" s="30"/>
      <c r="M34" s="3" t="str">
        <f>VLOOKUP(N34,Table1[],8,FALSE)</f>
        <v>1 point</v>
      </c>
      <c r="N34" s="75" t="s">
        <v>407</v>
      </c>
      <c r="O34" s="131" t="str">
        <f>INDEX(Table1[part_name],MATCH('Matrix Summary'!N34,Table1[feature.name],0))</f>
        <v>Provide Self-Monitoring Tools</v>
      </c>
      <c r="P34" s="4">
        <f>INDEX(Table1[min_points (0=no minimum stated)],MATCH('Matrix Summary'!N34,Table1[feature.name],0))</f>
        <v>0</v>
      </c>
      <c r="Q34" s="18"/>
      <c r="R34" s="24" t="s">
        <v>3</v>
      </c>
      <c r="S34" s="24" t="s">
        <v>4</v>
      </c>
      <c r="T34" s="24" t="s">
        <v>364</v>
      </c>
      <c r="U34" s="24" t="s">
        <v>5</v>
      </c>
      <c r="V34" s="25" t="s">
        <v>6</v>
      </c>
      <c r="W34" s="25" t="s">
        <v>7</v>
      </c>
      <c r="X34" s="26"/>
    </row>
    <row r="35" spans="2:24" ht="18" customHeight="1">
      <c r="B35" s="38"/>
      <c r="C35" s="18"/>
      <c r="D35" s="18"/>
      <c r="E35" s="35"/>
      <c r="F35" s="18"/>
      <c r="G35" s="18"/>
      <c r="H35" s="18"/>
      <c r="I35" s="18"/>
      <c r="J35" s="84"/>
      <c r="K35" s="85"/>
      <c r="L35" s="85"/>
      <c r="M35" s="3"/>
      <c r="N35" s="75"/>
      <c r="O35" s="76"/>
      <c r="P35" s="4"/>
      <c r="Q35" s="18"/>
      <c r="R35" s="29" t="s">
        <v>3</v>
      </c>
      <c r="S35" s="30"/>
      <c r="T35" s="30"/>
      <c r="U35" s="3" t="str">
        <f>VLOOKUP(V35,Table1[],8,FALSE)</f>
        <v>Required</v>
      </c>
      <c r="V35" s="77" t="s">
        <v>79</v>
      </c>
      <c r="W35" s="130" t="str">
        <f>INDEX(Table1[part_name],MATCH('Matrix Summary'!V35,Table1[feature.name],0))</f>
        <v>Provide WELL Feature Guide</v>
      </c>
      <c r="X35" s="5">
        <f>VLOOKUP(V35,Data!A:H,6,FALSE)</f>
        <v>0</v>
      </c>
    </row>
    <row r="36" spans="2:24" ht="18" customHeight="1">
      <c r="B36" s="39" t="s">
        <v>90</v>
      </c>
      <c r="C36" s="40"/>
      <c r="D36" s="40"/>
      <c r="E36" s="40"/>
      <c r="F36" s="40"/>
      <c r="G36" s="41"/>
      <c r="H36" s="41" t="str">
        <f>SUM(B38:B58) &amp; " POINTS"</f>
        <v>0 POINTS</v>
      </c>
      <c r="I36" s="18"/>
      <c r="J36" s="84"/>
      <c r="K36" s="85"/>
      <c r="L36" s="85"/>
      <c r="M36" s="3"/>
      <c r="N36" s="2"/>
      <c r="O36" s="2"/>
      <c r="P36" s="4"/>
      <c r="Q36" s="18"/>
      <c r="R36" s="29" t="s">
        <v>3</v>
      </c>
      <c r="S36" s="30"/>
      <c r="T36" s="30"/>
      <c r="U36" s="3" t="str">
        <f>VLOOKUP(V36,Table1[],8,FALSE)</f>
        <v>Required</v>
      </c>
      <c r="V36" s="77" t="s">
        <v>533</v>
      </c>
      <c r="W36" s="130" t="str">
        <f>INDEX(Table1[part_name],MATCH('Matrix Summary'!V36,Table1[feature.name],0))</f>
        <v>Promote Health and Wellness Education</v>
      </c>
      <c r="X36" s="5">
        <f>VLOOKUP(V36,Data!A:H,6,FALSE)</f>
        <v>0</v>
      </c>
    </row>
    <row r="37" spans="2:24" ht="18" customHeight="1">
      <c r="B37" s="23" t="s">
        <v>3</v>
      </c>
      <c r="C37" s="24" t="s">
        <v>4</v>
      </c>
      <c r="D37" s="24" t="s">
        <v>364</v>
      </c>
      <c r="E37" s="24" t="s">
        <v>5</v>
      </c>
      <c r="F37" s="25" t="s">
        <v>6</v>
      </c>
      <c r="G37" s="25" t="s">
        <v>7</v>
      </c>
      <c r="H37" s="25"/>
      <c r="I37" s="18"/>
      <c r="J37" s="36" t="s">
        <v>120</v>
      </c>
      <c r="K37" s="36"/>
      <c r="L37" s="36"/>
      <c r="M37" s="36"/>
      <c r="N37" s="36"/>
      <c r="O37" s="37"/>
      <c r="P37" s="37" t="str">
        <f>SUM(J39:J54)&amp;" POINTS"</f>
        <v>0 POINTS</v>
      </c>
      <c r="Q37" s="18"/>
      <c r="R37" s="29" t="s">
        <v>3</v>
      </c>
      <c r="S37" s="30"/>
      <c r="T37" s="30"/>
      <c r="U37" s="3" t="str">
        <f>VLOOKUP(V37,Table1[],8,FALSE)</f>
        <v>Required</v>
      </c>
      <c r="V37" s="77" t="s">
        <v>83</v>
      </c>
      <c r="W37" s="130" t="str">
        <f>INDEX(Table1[part_name],MATCH('Matrix Summary'!V37,Table1[feature.name],0))</f>
        <v>Facilitate Stakeholder Charrette</v>
      </c>
      <c r="X37" s="5">
        <f>VLOOKUP(V37,Data!A:H,6,FALSE)</f>
        <v>0</v>
      </c>
    </row>
    <row r="38" spans="2:24" ht="18" customHeight="1">
      <c r="B38" s="27" t="s">
        <v>3</v>
      </c>
      <c r="C38" s="28"/>
      <c r="D38" s="28"/>
      <c r="E38" s="3" t="str">
        <f>VLOOKUP(F38,Table1[],8,FALSE)</f>
        <v>Required</v>
      </c>
      <c r="F38" s="77" t="s">
        <v>96</v>
      </c>
      <c r="G38" s="131" t="str">
        <f>INDEX(Table1[part_name],MATCH('Matrix Summary'!F38,Table1[feature.name],0))</f>
        <v>Meet Sediment Thresholds</v>
      </c>
      <c r="H38" s="4">
        <f>INDEX(Table1[min_points (0=no minimum stated)],MATCH('Matrix Summary'!F38,Table1[feature.name],0))</f>
        <v>0</v>
      </c>
      <c r="I38" s="18"/>
      <c r="J38" s="24" t="s">
        <v>3</v>
      </c>
      <c r="K38" s="24" t="s">
        <v>4</v>
      </c>
      <c r="L38" s="24" t="s">
        <v>364</v>
      </c>
      <c r="M38" s="24" t="s">
        <v>5</v>
      </c>
      <c r="N38" s="25" t="s">
        <v>6</v>
      </c>
      <c r="O38" s="25" t="s">
        <v>7</v>
      </c>
      <c r="P38" s="25"/>
      <c r="Q38" s="18"/>
      <c r="R38" s="29" t="s">
        <v>3</v>
      </c>
      <c r="S38" s="30"/>
      <c r="T38" s="30"/>
      <c r="U38" s="3" t="str">
        <f>VLOOKUP(V38,Table1[],8,FALSE)</f>
        <v>Required</v>
      </c>
      <c r="V38" s="77" t="s">
        <v>86</v>
      </c>
      <c r="W38" s="130" t="str">
        <f>INDEX(Table1[part_name],MATCH('Matrix Summary'!V38,Table1[feature.name],0))</f>
        <v>Integrate Beauty and Design</v>
      </c>
      <c r="X38" s="5">
        <f>VLOOKUP(V38,Data!A:H,6,FALSE)</f>
        <v>0</v>
      </c>
    </row>
    <row r="39" spans="2:24" ht="18" customHeight="1">
      <c r="B39" s="27" t="s">
        <v>3</v>
      </c>
      <c r="C39" s="28"/>
      <c r="D39" s="28"/>
      <c r="E39" s="3" t="str">
        <f>VLOOKUP(F39,Table1[],8,FALSE)</f>
        <v>Required</v>
      </c>
      <c r="F39" s="77" t="s">
        <v>523</v>
      </c>
      <c r="G39" s="131" t="str">
        <f>INDEX(Table1[part_name],MATCH('Matrix Summary'!F39,Table1[feature.name],0))</f>
        <v>Meet Microorganisms Thresholds</v>
      </c>
      <c r="H39" s="4">
        <f>INDEX(Table1[min_points (0=no minimum stated)],MATCH('Matrix Summary'!F39,Table1[feature.name],0))</f>
        <v>0</v>
      </c>
      <c r="I39" s="18"/>
      <c r="J39" s="29" t="s">
        <v>3</v>
      </c>
      <c r="K39" s="30"/>
      <c r="L39" s="30"/>
      <c r="M39" s="3" t="str">
        <f>VLOOKUP(N39,Table1[],8,FALSE)</f>
        <v>Required</v>
      </c>
      <c r="N39" s="77" t="s">
        <v>125</v>
      </c>
      <c r="O39" s="131" t="str">
        <f>INDEX(Table1[part_name],MATCH('Matrix Summary'!N39,Table1[feature.name],0))</f>
        <v>Support Thermal Environment</v>
      </c>
      <c r="P39" s="4">
        <f>INDEX(Table1[min_points (0=no minimum stated)],MATCH('Matrix Summary'!N39,Table1[feature.name],0))</f>
        <v>0</v>
      </c>
      <c r="Q39" s="18"/>
      <c r="R39" s="29" t="s">
        <v>3</v>
      </c>
      <c r="S39" s="30"/>
      <c r="T39" s="30"/>
      <c r="U39" s="3" t="str">
        <f>VLOOKUP(V39,Table1[],8,FALSE)</f>
        <v>Required</v>
      </c>
      <c r="V39" s="77" t="s">
        <v>534</v>
      </c>
      <c r="W39" s="130" t="str">
        <f>INDEX(Table1[part_name],MATCH('Matrix Summary'!V39,Table1[feature.name],0))</f>
        <v>Promote Health-Oriented Mission</v>
      </c>
      <c r="X39" s="5">
        <f>VLOOKUP(V39,Data!A:H,6,FALSE)</f>
        <v>0</v>
      </c>
    </row>
    <row r="40" spans="2:24" ht="18" customHeight="1">
      <c r="B40" s="27" t="s">
        <v>3</v>
      </c>
      <c r="C40" s="28"/>
      <c r="D40" s="28"/>
      <c r="E40" s="3" t="str">
        <f>VLOOKUP(F40,Table1[],8,FALSE)</f>
        <v>Required</v>
      </c>
      <c r="F40" s="77" t="s">
        <v>524</v>
      </c>
      <c r="G40" s="131" t="str">
        <f>INDEX(Table1[part_name],MATCH('Matrix Summary'!F40,Table1[feature.name],0))</f>
        <v>Monitor Fundamental Water Parameters</v>
      </c>
      <c r="H40" s="4">
        <f>INDEX(Table1[min_points (0=no minimum stated)],MATCH('Matrix Summary'!F40,Table1[feature.name],0))</f>
        <v>0</v>
      </c>
      <c r="I40" s="18"/>
      <c r="J40" s="29" t="s">
        <v>3</v>
      </c>
      <c r="K40" s="30"/>
      <c r="L40" s="30"/>
      <c r="M40" s="3" t="str">
        <f>VLOOKUP(N40,Table1[],8,FALSE)</f>
        <v>Required</v>
      </c>
      <c r="N40" s="75" t="s">
        <v>128</v>
      </c>
      <c r="O40" s="131" t="str">
        <f>INDEX(Table1[part_name],MATCH('Matrix Summary'!N40,Table1[feature.name],0))</f>
        <v>Monitor Thermal Parameters</v>
      </c>
      <c r="P40" s="4">
        <f>INDEX(Table1[min_points (0=no minimum stated)],MATCH('Matrix Summary'!N40,Table1[feature.name],0))</f>
        <v>0</v>
      </c>
      <c r="Q40" s="18"/>
      <c r="R40" s="29" t="s">
        <v>3</v>
      </c>
      <c r="S40" s="30"/>
      <c r="T40" s="30"/>
      <c r="U40" s="3" t="str">
        <f>VLOOKUP(V40,Table1[],8,FALSE)</f>
        <v>Required</v>
      </c>
      <c r="V40" s="77" t="s">
        <v>535</v>
      </c>
      <c r="W40" s="130" t="str">
        <f>INDEX(Table1[part_name],MATCH('Matrix Summary'!V40,Table1[feature.name],0))</f>
        <v>Facilitate Stakeholder Orientation</v>
      </c>
      <c r="X40" s="5">
        <f>VLOOKUP(V40,Data!A:H,6,FALSE)</f>
        <v>0</v>
      </c>
    </row>
    <row r="41" spans="2:24" ht="18" customHeight="1">
      <c r="B41" s="27" t="s">
        <v>3</v>
      </c>
      <c r="C41" s="28"/>
      <c r="D41" s="28"/>
      <c r="E41" s="3" t="str">
        <f>VLOOKUP(F41,Table1[],8,FALSE)</f>
        <v>Required</v>
      </c>
      <c r="F41" s="77" t="s">
        <v>100</v>
      </c>
      <c r="G41" s="131" t="str">
        <f>INDEX(Table1[part_name],MATCH('Matrix Summary'!F41,Table1[feature.name],0))</f>
        <v>Meet Dissolved Metal Thresholds</v>
      </c>
      <c r="H41" s="4">
        <f>INDEX(Table1[min_points (0=no minimum stated)],MATCH('Matrix Summary'!F41,Table1[feature.name],0))</f>
        <v>0</v>
      </c>
      <c r="I41" s="18"/>
      <c r="J41" s="32"/>
      <c r="K41" s="30"/>
      <c r="L41" s="30"/>
      <c r="M41" s="3" t="str">
        <f>VLOOKUP(N41,Table1[],8,FALSE)</f>
        <v>1 point</v>
      </c>
      <c r="N41" s="75" t="s">
        <v>132</v>
      </c>
      <c r="O41" s="131" t="str">
        <f>INDEX(Table1[part_name],MATCH('Matrix Summary'!N41,Table1[feature.name],0))</f>
        <v>Enhance Thermal Environment</v>
      </c>
      <c r="P41" s="4">
        <f>INDEX(Table1[min_points (0=no minimum stated)],MATCH('Matrix Summary'!N41,Table1[feature.name],0))</f>
        <v>0</v>
      </c>
      <c r="Q41" s="18"/>
      <c r="R41" s="29" t="s">
        <v>3</v>
      </c>
      <c r="S41" s="30"/>
      <c r="T41" s="30"/>
      <c r="U41" s="3" t="str">
        <f>VLOOKUP(V41,Table1[],8,FALSE)</f>
        <v>Required</v>
      </c>
      <c r="V41" s="77" t="s">
        <v>89</v>
      </c>
      <c r="W41" s="130" t="str">
        <f>INDEX(Table1[part_name],MATCH('Matrix Summary'!V41,Table1[feature.name],0))</f>
        <v>Select Project Survey</v>
      </c>
      <c r="X41" s="5">
        <f>VLOOKUP(V41,Data!A:H,6,FALSE)</f>
        <v>0</v>
      </c>
    </row>
    <row r="42" spans="2:24" ht="18" customHeight="1">
      <c r="B42" s="27" t="s">
        <v>3</v>
      </c>
      <c r="C42" s="28"/>
      <c r="D42" s="28"/>
      <c r="E42" s="3" t="str">
        <f>VLOOKUP(F42,Table1[],8,FALSE)</f>
        <v>Required</v>
      </c>
      <c r="F42" s="77" t="s">
        <v>103</v>
      </c>
      <c r="G42" s="131" t="str">
        <f>INDEX(Table1[part_name],MATCH('Matrix Summary'!F42,Table1[feature.name],0))</f>
        <v>Meet Organic Pollutant Thresholds</v>
      </c>
      <c r="H42" s="4">
        <f>INDEX(Table1[min_points (0=no minimum stated)],MATCH('Matrix Summary'!F42,Table1[feature.name],0))</f>
        <v>0</v>
      </c>
      <c r="I42" s="18"/>
      <c r="J42" s="32"/>
      <c r="K42" s="30"/>
      <c r="L42" s="30"/>
      <c r="M42" s="3" t="str">
        <f>VLOOKUP(N42,Table1[],8,FALSE)</f>
        <v>3 points</v>
      </c>
      <c r="N42" s="75" t="s">
        <v>409</v>
      </c>
      <c r="O42" s="131" t="str">
        <f>INDEX(Table1[part_name],MATCH('Matrix Summary'!N42,Table1[feature.name],0))</f>
        <v>Achieve Thermal Comfort</v>
      </c>
      <c r="P42" s="4">
        <f>INDEX(Table1[min_points (0=no minimum stated)],MATCH('Matrix Summary'!N42,Table1[feature.name],0))</f>
        <v>2</v>
      </c>
      <c r="Q42" s="18"/>
      <c r="R42" s="29" t="s">
        <v>3</v>
      </c>
      <c r="S42" s="30"/>
      <c r="T42" s="30"/>
      <c r="U42" s="3" t="str">
        <f>VLOOKUP(V42,Table1[],8,FALSE)</f>
        <v>Required</v>
      </c>
      <c r="V42" s="77" t="s">
        <v>536</v>
      </c>
      <c r="W42" s="130" t="str">
        <f>INDEX(Table1[part_name],MATCH('Matrix Summary'!V42,Table1[feature.name],0))</f>
        <v>Administer Survey and Report Results</v>
      </c>
      <c r="X42" s="5">
        <f>VLOOKUP(V42,Data!A:H,6,FALSE)</f>
        <v>0</v>
      </c>
    </row>
    <row r="43" spans="2:24" ht="18" customHeight="1">
      <c r="B43" s="27" t="s">
        <v>3</v>
      </c>
      <c r="C43" s="28"/>
      <c r="D43" s="28"/>
      <c r="E43" s="3" t="str">
        <f>VLOOKUP(F43,Table1[],8,FALSE)</f>
        <v>Required</v>
      </c>
      <c r="F43" s="77" t="s">
        <v>525</v>
      </c>
      <c r="G43" s="131" t="str">
        <f>INDEX(Table1[part_name],MATCH('Matrix Summary'!F43,Table1[feature.name],0))</f>
        <v>Meet Disinfectant Byproducts Thresholds</v>
      </c>
      <c r="H43" s="4">
        <f>INDEX(Table1[min_points (0=no minimum stated)],MATCH('Matrix Summary'!F43,Table1[feature.name],0))</f>
        <v>0</v>
      </c>
      <c r="I43" s="18"/>
      <c r="J43" s="32"/>
      <c r="K43" s="30"/>
      <c r="L43" s="30"/>
      <c r="M43" s="3" t="str">
        <f>VLOOKUP(N43,Table1[],8,FALSE)</f>
        <v>2 points</v>
      </c>
      <c r="N43" s="75" t="s">
        <v>134</v>
      </c>
      <c r="O43" s="131" t="str">
        <f>INDEX(Table1[part_name],MATCH('Matrix Summary'!N43,Table1[feature.name],0))</f>
        <v>Ensure Thermostat Control</v>
      </c>
      <c r="P43" s="4">
        <f>INDEX(Table1[min_points (0=no minimum stated)],MATCH('Matrix Summary'!N43,Table1[feature.name],0))</f>
        <v>1</v>
      </c>
      <c r="Q43" s="18"/>
      <c r="R43" s="31"/>
      <c r="S43" s="30"/>
      <c r="T43" s="30"/>
      <c r="U43" s="3" t="str">
        <f>VLOOKUP(V43,Table1[],8,FALSE)</f>
        <v>1 point</v>
      </c>
      <c r="V43" s="75" t="s">
        <v>1085</v>
      </c>
      <c r="W43" s="130" t="str">
        <f>INDEX(Table1[part_name],MATCH('Matrix Summary'!V43,Table1[feature.name],0))</f>
        <v>Select Enhanced Survey</v>
      </c>
      <c r="X43" s="5">
        <f>VLOOKUP(V43,Data!A:H,6,FALSE)</f>
        <v>0</v>
      </c>
    </row>
    <row r="44" spans="2:24" ht="18" customHeight="1">
      <c r="B44" s="27" t="s">
        <v>3</v>
      </c>
      <c r="C44" s="28"/>
      <c r="D44" s="28"/>
      <c r="E44" s="3" t="str">
        <f>VLOOKUP(F44,Table1[],8,FALSE)</f>
        <v>Required</v>
      </c>
      <c r="F44" s="77" t="s">
        <v>526</v>
      </c>
      <c r="G44" s="131" t="str">
        <f>INDEX(Table1[part_name],MATCH('Matrix Summary'!F44,Table1[feature.name],0))</f>
        <v>Meet Herbicide and Pesticide Thresholds</v>
      </c>
      <c r="H44" s="4">
        <f>INDEX(Table1[min_points (0=no minimum stated)],MATCH('Matrix Summary'!F44,Table1[feature.name],0))</f>
        <v>0</v>
      </c>
      <c r="I44" s="18"/>
      <c r="J44" s="32"/>
      <c r="K44" s="30"/>
      <c r="L44" s="30"/>
      <c r="M44" s="3" t="str">
        <f>VLOOKUP(N44,Table1[],8,FALSE)</f>
        <v>1 point</v>
      </c>
      <c r="N44" s="75" t="s">
        <v>588</v>
      </c>
      <c r="O44" s="131" t="str">
        <f>INDEX(Table1[part_name],MATCH('Matrix Summary'!N44,Table1[feature.name],0))</f>
        <v>Promote Free Address</v>
      </c>
      <c r="P44" s="4">
        <f>INDEX(Table1[min_points (0=no minimum stated)],MATCH('Matrix Summary'!N44,Table1[feature.name],0))</f>
        <v>0</v>
      </c>
      <c r="Q44" s="18"/>
      <c r="R44" s="31"/>
      <c r="S44" s="30"/>
      <c r="T44" s="30"/>
      <c r="U44" s="3" t="str">
        <f>VLOOKUP(V44,Table1[],8,FALSE)</f>
        <v>1 point</v>
      </c>
      <c r="V44" s="75" t="s">
        <v>537</v>
      </c>
      <c r="W44" s="130" t="str">
        <f>INDEX(Table1[part_name],MATCH('Matrix Summary'!V44,Table1[feature.name],0))</f>
        <v>Administer Pre-Occupancy Survey and Report Results</v>
      </c>
      <c r="X44" s="5">
        <f>VLOOKUP(V44,Data!A:H,6,FALSE)</f>
        <v>0</v>
      </c>
    </row>
    <row r="45" spans="2:24" ht="18" customHeight="1">
      <c r="B45" s="27" t="s">
        <v>3</v>
      </c>
      <c r="C45" s="28"/>
      <c r="D45" s="28"/>
      <c r="E45" s="3" t="str">
        <f>VLOOKUP(F45,Table1[],8,FALSE)</f>
        <v>Required</v>
      </c>
      <c r="F45" s="77" t="s">
        <v>527</v>
      </c>
      <c r="G45" s="131" t="str">
        <f>INDEX(Table1[part_name],MATCH('Matrix Summary'!F45,Table1[feature.name],0))</f>
        <v>Meet Fertilizer Thresholds</v>
      </c>
      <c r="H45" s="4">
        <f>INDEX(Table1[min_points (0=no minimum stated)],MATCH('Matrix Summary'!F45,Table1[feature.name],0))</f>
        <v>0</v>
      </c>
      <c r="I45" s="18"/>
      <c r="J45" s="32"/>
      <c r="K45" s="30"/>
      <c r="L45" s="30"/>
      <c r="M45" s="3" t="str">
        <f>VLOOKUP(N45,Table1[],8,FALSE)</f>
        <v>3 points</v>
      </c>
      <c r="N45" s="75" t="s">
        <v>136</v>
      </c>
      <c r="O45" s="131" t="str">
        <f>INDEX(Table1[part_name],MATCH('Matrix Summary'!N45,Table1[feature.name],0))</f>
        <v>Ensure Personal Thermal Comfort</v>
      </c>
      <c r="P45" s="4">
        <f>INDEX(Table1[min_points (0=no minimum stated)],MATCH('Matrix Summary'!N45,Table1[feature.name],0))</f>
        <v>2</v>
      </c>
      <c r="Q45" s="18"/>
      <c r="R45" s="31"/>
      <c r="S45" s="30"/>
      <c r="T45" s="30"/>
      <c r="U45" s="3" t="str">
        <f>VLOOKUP(V45,Table1[],8,FALSE)</f>
        <v>1 point</v>
      </c>
      <c r="V45" s="75" t="s">
        <v>538</v>
      </c>
      <c r="W45" s="130" t="str">
        <f>INDEX(Table1[part_name],MATCH('Matrix Summary'!V45,Table1[feature.name],0))</f>
        <v>Monitor and Analyze Survey Responses</v>
      </c>
      <c r="X45" s="5">
        <f>VLOOKUP(V45,Data!A:H,6,FALSE)</f>
        <v>0</v>
      </c>
    </row>
    <row r="46" spans="2:24" ht="18" customHeight="1">
      <c r="B46" s="27" t="s">
        <v>3</v>
      </c>
      <c r="C46" s="28"/>
      <c r="D46" s="28"/>
      <c r="E46" s="3" t="str">
        <f>VLOOKUP(F46,Table1[],8,FALSE)</f>
        <v>Required</v>
      </c>
      <c r="F46" s="77" t="s">
        <v>528</v>
      </c>
      <c r="G46" s="131" t="str">
        <f>INDEX(Table1[part_name],MATCH('Matrix Summary'!F46,Table1[feature.name],0))</f>
        <v>Meet Public Water Additive Thresholds</v>
      </c>
      <c r="H46" s="4">
        <f>INDEX(Table1[min_points (0=no minimum stated)],MATCH('Matrix Summary'!F46,Table1[feature.name],0))</f>
        <v>0</v>
      </c>
      <c r="I46" s="18"/>
      <c r="J46" s="32"/>
      <c r="K46" s="30"/>
      <c r="L46" s="30"/>
      <c r="M46" s="3" t="str">
        <f>VLOOKUP(N46,Table1[],8,FALSE)</f>
        <v>1 point</v>
      </c>
      <c r="N46" s="75" t="s">
        <v>138</v>
      </c>
      <c r="O46" s="131" t="str">
        <f>INDEX(Table1[part_name],MATCH('Matrix Summary'!N46,Table1[feature.name],0))</f>
        <v>Facilitate Thermal Adaptation</v>
      </c>
      <c r="P46" s="4">
        <f>INDEX(Table1[min_points (0=no minimum stated)],MATCH('Matrix Summary'!N46,Table1[feature.name],0))</f>
        <v>0</v>
      </c>
      <c r="Q46" s="18"/>
      <c r="R46" s="31"/>
      <c r="S46" s="30"/>
      <c r="T46" s="30"/>
      <c r="U46" s="3" t="str">
        <f>VLOOKUP(V46,Table1[],8,FALSE)</f>
        <v>1 point</v>
      </c>
      <c r="V46" s="75" t="s">
        <v>539</v>
      </c>
      <c r="W46" s="130" t="str">
        <f>INDEX(Table1[part_name],MATCH('Matrix Summary'!V46,Table1[feature.name],0))</f>
        <v>Facilitate Interviews, Focus Groups and/or Observation</v>
      </c>
      <c r="X46" s="5">
        <f>VLOOKUP(V46,Data!A:H,6,FALSE)</f>
        <v>0</v>
      </c>
    </row>
    <row r="47" spans="2:24" ht="18" customHeight="1">
      <c r="B47" s="27" t="s">
        <v>3</v>
      </c>
      <c r="C47" s="28"/>
      <c r="D47" s="28"/>
      <c r="E47" s="3" t="str">
        <f>VLOOKUP(F47,Table1[],8,FALSE)</f>
        <v>Required</v>
      </c>
      <c r="F47" s="77" t="s">
        <v>529</v>
      </c>
      <c r="G47" s="131" t="str">
        <f>INDEX(Table1[part_name],MATCH('Matrix Summary'!F47,Table1[feature.name],0))</f>
        <v>Monitor Water Contaminant Parameters</v>
      </c>
      <c r="H47" s="4">
        <f>INDEX(Table1[min_points (0=no minimum stated)],MATCH('Matrix Summary'!F47,Table1[feature.name],0))</f>
        <v>0</v>
      </c>
      <c r="I47" s="18"/>
      <c r="J47" s="32"/>
      <c r="K47" s="30"/>
      <c r="L47" s="30"/>
      <c r="M47" s="3" t="str">
        <f>VLOOKUP(N47,Table1[],8,FALSE)</f>
        <v>1 point</v>
      </c>
      <c r="N47" s="75" t="s">
        <v>141</v>
      </c>
      <c r="O47" s="131" t="str">
        <f>INDEX(Table1[part_name],MATCH('Matrix Summary'!N47,Table1[feature.name],0))</f>
        <v>Implement Radiant Systems</v>
      </c>
      <c r="P47" s="4">
        <f>INDEX(Table1[min_points (0=no minimum stated)],MATCH('Matrix Summary'!N47,Table1[feature.name],0))</f>
        <v>0</v>
      </c>
      <c r="Q47" s="18"/>
      <c r="R47" s="31"/>
      <c r="S47" s="30"/>
      <c r="T47" s="30"/>
      <c r="U47" s="3" t="str">
        <f>VLOOKUP(V47,Table1[],8,FALSE)</f>
        <v>2 points</v>
      </c>
      <c r="V47" s="75" t="s">
        <v>99</v>
      </c>
      <c r="W47" s="130" t="str">
        <f>INDEX(Table1[part_name],MATCH('Matrix Summary'!V47,Table1[feature.name],0))</f>
        <v>Promote Health Benefits</v>
      </c>
      <c r="X47" s="5">
        <f>VLOOKUP(V47,Data!A:H,6,FALSE)</f>
        <v>2</v>
      </c>
    </row>
    <row r="48" spans="2:24" ht="18" customHeight="1">
      <c r="B48" s="27" t="s">
        <v>3</v>
      </c>
      <c r="C48" s="28"/>
      <c r="D48" s="28"/>
      <c r="E48" s="3" t="str">
        <f>VLOOKUP(F48,Table1[],8,FALSE)</f>
        <v>Required</v>
      </c>
      <c r="F48" s="77" t="s">
        <v>105</v>
      </c>
      <c r="G48" s="131" t="str">
        <f>INDEX(Table1[part_name],MATCH('Matrix Summary'!F48,Table1[feature.name],0))</f>
        <v>Implement Legionella Management Plan</v>
      </c>
      <c r="H48" s="4">
        <f>INDEX(Table1[min_points (0=no minimum stated)],MATCH('Matrix Summary'!F48,Table1[feature.name],0))</f>
        <v>0</v>
      </c>
      <c r="I48" s="18"/>
      <c r="J48" s="32"/>
      <c r="K48" s="30"/>
      <c r="L48" s="30"/>
      <c r="M48" s="3" t="str">
        <f>VLOOKUP(N48,Table1[],8,FALSE)</f>
        <v>1 point</v>
      </c>
      <c r="N48" s="75" t="s">
        <v>143</v>
      </c>
      <c r="O48" s="131" t="str">
        <f>INDEX(Table1[part_name],MATCH('Matrix Summary'!N48,Table1[feature.name],0))</f>
        <v>Implement Dedicated Outdoor Air Systems</v>
      </c>
      <c r="P48" s="4">
        <f>INDEX(Table1[min_points (0=no minimum stated)],MATCH('Matrix Summary'!N48,Table1[feature.name],0))</f>
        <v>0</v>
      </c>
      <c r="Q48" s="18"/>
      <c r="R48" s="31"/>
      <c r="S48" s="30"/>
      <c r="T48" s="30"/>
      <c r="U48" s="3" t="str">
        <f>VLOOKUP(V48,Table1[],8,FALSE)</f>
        <v>1 point</v>
      </c>
      <c r="V48" s="75" t="s">
        <v>102</v>
      </c>
      <c r="W48" s="130" t="str">
        <f>INDEX(Table1[part_name],MATCH('Matrix Summary'!V48,Table1[feature.name],0))</f>
        <v>Offer On-Demand Health Services</v>
      </c>
      <c r="X48" s="5">
        <f>VLOOKUP(V48,Data!A:H,6,FALSE)</f>
        <v>0</v>
      </c>
    </row>
    <row r="49" spans="2:24" ht="18" customHeight="1">
      <c r="B49" s="33"/>
      <c r="C49" s="28"/>
      <c r="D49" s="28"/>
      <c r="E49" s="3" t="str">
        <f>VLOOKUP(F49,Table1[],8,FALSE)</f>
        <v>1 point</v>
      </c>
      <c r="F49" s="75" t="s">
        <v>111</v>
      </c>
      <c r="G49" s="131" t="str">
        <f>INDEX(Table1[part_name],MATCH('Matrix Summary'!F49,Table1[feature.name],0))</f>
        <v>Meet Drinking Water Taste Properties</v>
      </c>
      <c r="H49" s="4">
        <f>INDEX(Table1[min_points (0=no minimum stated)],MATCH('Matrix Summary'!F49,Table1[feature.name],0))</f>
        <v>0</v>
      </c>
      <c r="I49" s="18"/>
      <c r="J49" s="32"/>
      <c r="K49" s="30"/>
      <c r="L49" s="30"/>
      <c r="M49" s="3" t="str">
        <f>VLOOKUP(N49,Table1[],8,FALSE)</f>
        <v>1 point</v>
      </c>
      <c r="N49" s="75" t="s">
        <v>146</v>
      </c>
      <c r="O49" s="131" t="str">
        <f>INDEX(Table1[part_name],MATCH('Matrix Summary'!N49,Table1[feature.name],0))</f>
        <v>Monitor Thermal Environment</v>
      </c>
      <c r="P49" s="4">
        <f>INDEX(Table1[min_points (0=no minimum stated)],MATCH('Matrix Summary'!N49,Table1[feature.name],0))</f>
        <v>0</v>
      </c>
      <c r="Q49" s="18"/>
      <c r="R49" s="31"/>
      <c r="S49" s="30"/>
      <c r="T49" s="30"/>
      <c r="U49" s="3" t="str">
        <f>VLOOKUP(V49,Table1[],8,FALSE)</f>
        <v>2 points</v>
      </c>
      <c r="V49" s="75" t="s">
        <v>110</v>
      </c>
      <c r="W49" s="130" t="str">
        <f>INDEX(Table1[part_name],MATCH('Matrix Summary'!V49,Table1[feature.name],0))</f>
        <v>Promote Culture of Health</v>
      </c>
      <c r="X49" s="5">
        <f>VLOOKUP(V49,Data!A:H,6,FALSE)</f>
        <v>2</v>
      </c>
    </row>
    <row r="50" spans="2:24" ht="18" customHeight="1">
      <c r="B50" s="33"/>
      <c r="C50" s="28"/>
      <c r="D50" s="28"/>
      <c r="E50" s="3" t="str">
        <f>VLOOKUP(F50,Table1[],8,FALSE)</f>
        <v>1 point</v>
      </c>
      <c r="F50" s="75" t="s">
        <v>113</v>
      </c>
      <c r="G50" s="131" t="str">
        <f>INDEX(Table1[part_name],MATCH('Matrix Summary'!F50,Table1[feature.name],0))</f>
        <v>Test and Display Water Quality</v>
      </c>
      <c r="H50" s="4">
        <f>INDEX(Table1[min_points (0=no minimum stated)],MATCH('Matrix Summary'!F50,Table1[feature.name],0))</f>
        <v>0</v>
      </c>
      <c r="I50" s="18"/>
      <c r="J50" s="32"/>
      <c r="K50" s="30"/>
      <c r="L50" s="30"/>
      <c r="M50" s="3" t="str">
        <f>VLOOKUP(N50,Table1[],8,FALSE)</f>
        <v>1 point</v>
      </c>
      <c r="N50" s="75" t="s">
        <v>151</v>
      </c>
      <c r="O50" s="131" t="str">
        <f>INDEX(Table1[part_name],MATCH('Matrix Summary'!N50,Table1[feature.name],0))</f>
        <v>Manage Relative Humidity</v>
      </c>
      <c r="P50" s="4">
        <f>INDEX(Table1[min_points (0=no minimum stated)],MATCH('Matrix Summary'!N50,Table1[feature.name],0))</f>
        <v>0</v>
      </c>
      <c r="Q50" s="18"/>
      <c r="R50" s="31"/>
      <c r="S50" s="30"/>
      <c r="T50" s="30"/>
      <c r="U50" s="3" t="str">
        <f>VLOOKUP(V50,Table1[],8,FALSE)</f>
        <v>1 point</v>
      </c>
      <c r="V50" s="75" t="s">
        <v>112</v>
      </c>
      <c r="W50" s="130" t="str">
        <f>INDEX(Table1[part_name],MATCH('Matrix Summary'!V50,Table1[feature.name],0))</f>
        <v>Offer Health Risk Assessments</v>
      </c>
      <c r="X50" s="5">
        <f>VLOOKUP(V50,Data!A:H,6,FALSE)</f>
        <v>0</v>
      </c>
    </row>
    <row r="51" spans="2:24" ht="18" customHeight="1">
      <c r="B51" s="33"/>
      <c r="C51" s="28"/>
      <c r="D51" s="28"/>
      <c r="E51" s="3" t="str">
        <f>VLOOKUP(F51,Table1[],8,FALSE)</f>
        <v>1 point</v>
      </c>
      <c r="F51" s="75" t="s">
        <v>114</v>
      </c>
      <c r="G51" s="131" t="str">
        <f>INDEX(Table1[part_name],MATCH('Matrix Summary'!F51,Table1[feature.name],0))</f>
        <v>Filter Drinking Water</v>
      </c>
      <c r="H51" s="4">
        <f>INDEX(Table1[min_points (0=no minimum stated)],MATCH('Matrix Summary'!F51,Table1[feature.name],0))</f>
        <v>0</v>
      </c>
      <c r="I51" s="18"/>
      <c r="J51" s="32"/>
      <c r="K51" s="30"/>
      <c r="L51" s="30"/>
      <c r="M51" s="3" t="str">
        <f>VLOOKUP(N51,Table1[],8,FALSE)</f>
        <v>1 point</v>
      </c>
      <c r="N51" s="75" t="s">
        <v>329</v>
      </c>
      <c r="O51" s="131" t="str">
        <f>INDEX(Table1[part_name],MATCH('Matrix Summary'!N51,Table1[feature.name],0))</f>
        <v>Enhanced Operable Windows</v>
      </c>
      <c r="P51" s="4">
        <f>INDEX(Table1[min_points (0=no minimum stated)],MATCH('Matrix Summary'!N51,Table1[feature.name],0))</f>
        <v>0</v>
      </c>
      <c r="Q51" s="18"/>
      <c r="R51" s="31"/>
      <c r="S51" s="30"/>
      <c r="T51" s="30"/>
      <c r="U51" s="3" t="str">
        <f>VLOOKUP(V51,Table1[],8,FALSE)</f>
        <v>1 point</v>
      </c>
      <c r="V51" s="75" t="s">
        <v>115</v>
      </c>
      <c r="W51" s="130" t="str">
        <f>INDEX(Table1[part_name],MATCH('Matrix Summary'!V51,Table1[feature.name],0))</f>
        <v>Promote Immunization</v>
      </c>
      <c r="X51" s="5">
        <f>VLOOKUP(V51,Data!A:H,6,FALSE)</f>
        <v>0</v>
      </c>
    </row>
    <row r="52" spans="2:24" ht="18" customHeight="1">
      <c r="B52" s="33"/>
      <c r="C52" s="28"/>
      <c r="D52" s="28"/>
      <c r="E52" s="3" t="str">
        <f>VLOOKUP(F52,Table1[],8,FALSE)</f>
        <v>1 point</v>
      </c>
      <c r="F52" s="75" t="s">
        <v>116</v>
      </c>
      <c r="G52" s="131" t="str">
        <f>INDEX(Table1[part_name],MATCH('Matrix Summary'!F52,Table1[feature.name],0))</f>
        <v>Ensure Drinking Water Access</v>
      </c>
      <c r="H52" s="4">
        <f>INDEX(Table1[min_points (0=no minimum stated)],MATCH('Matrix Summary'!F52,Table1[feature.name],0))</f>
        <v>0</v>
      </c>
      <c r="I52" s="18"/>
      <c r="J52" s="32"/>
      <c r="K52" s="30"/>
      <c r="L52" s="30"/>
      <c r="M52" s="3" t="str">
        <f>VLOOKUP(N52,Table1[],8,FALSE)</f>
        <v>1 point</v>
      </c>
      <c r="N52" s="75" t="s">
        <v>330</v>
      </c>
      <c r="O52" s="131" t="str">
        <f>INDEX(Table1[part_name],MATCH('Matrix Summary'!N52,Table1[feature.name],0))</f>
        <v>Manage Outdoor Heat</v>
      </c>
      <c r="P52" s="4">
        <f>INDEX(Table1[min_points (0=no minimum stated)],MATCH('Matrix Summary'!N52,Table1[feature.name],0))</f>
        <v>0</v>
      </c>
      <c r="Q52" s="18"/>
      <c r="R52" s="31"/>
      <c r="S52" s="30"/>
      <c r="T52" s="30"/>
      <c r="U52" s="3" t="str">
        <f>VLOOKUP(V52,Table1[],8,FALSE)</f>
        <v>1 point</v>
      </c>
      <c r="V52" s="75" t="s">
        <v>118</v>
      </c>
      <c r="W52" s="130" t="str">
        <f>INDEX(Table1[part_name],MATCH('Matrix Summary'!V52,Table1[feature.name],0))</f>
        <v>Implement Immunization Schedule</v>
      </c>
      <c r="X52" s="5">
        <f>VLOOKUP(V52,Data!A:H,6,FALSE)</f>
        <v>0</v>
      </c>
    </row>
    <row r="53" spans="2:24" ht="18" customHeight="1">
      <c r="B53" s="33"/>
      <c r="C53" s="28"/>
      <c r="D53" s="28"/>
      <c r="E53" s="3" t="str">
        <f>VLOOKUP(F53,Table1[],8,FALSE)</f>
        <v>1 point</v>
      </c>
      <c r="F53" s="75" t="s">
        <v>119</v>
      </c>
      <c r="G53" s="131" t="str">
        <f>INDEX(Table1[part_name],MATCH('Matrix Summary'!F53,Table1[feature.name],0))</f>
        <v>Manage Exterior Liquid Water</v>
      </c>
      <c r="H53" s="4">
        <f>INDEX(Table1[min_points (0=no minimum stated)],MATCH('Matrix Summary'!F53,Table1[feature.name],0))</f>
        <v>0</v>
      </c>
      <c r="I53" s="18"/>
      <c r="J53" s="32"/>
      <c r="K53" s="30"/>
      <c r="L53" s="30"/>
      <c r="M53" s="3" t="str">
        <f>VLOOKUP(N53,Table1[],8,FALSE)</f>
        <v>1 point</v>
      </c>
      <c r="N53" s="75" t="s">
        <v>331</v>
      </c>
      <c r="O53" s="131" t="str">
        <f>INDEX(Table1[part_name],MATCH('Matrix Summary'!N53,Table1[feature.name],0))</f>
        <v>Avoid Excessive Wind</v>
      </c>
      <c r="P53" s="4">
        <f>INDEX(Table1[min_points (0=no minimum stated)],MATCH('Matrix Summary'!N53,Table1[feature.name],0))</f>
        <v>0</v>
      </c>
      <c r="Q53" s="18"/>
      <c r="R53" s="31"/>
      <c r="S53" s="30"/>
      <c r="T53" s="30"/>
      <c r="U53" s="3" t="str">
        <f>VLOOKUP(V53,Table1[],8,FALSE)</f>
        <v>3 points</v>
      </c>
      <c r="V53" s="75" t="s">
        <v>121</v>
      </c>
      <c r="W53" s="130" t="str">
        <f>INDEX(Table1[part_name],MATCH('Matrix Summary'!V53,Table1[feature.name],0))</f>
        <v>Offer New Parent Leave</v>
      </c>
      <c r="X53" s="5">
        <f>VLOOKUP(V53,Data!A:H,6,FALSE)</f>
        <v>2</v>
      </c>
    </row>
    <row r="54" spans="2:24" ht="18" customHeight="1">
      <c r="B54" s="33"/>
      <c r="C54" s="28"/>
      <c r="D54" s="28"/>
      <c r="E54" s="3" t="str">
        <f>VLOOKUP(F54,Table1[],8,FALSE)</f>
        <v>1 point</v>
      </c>
      <c r="F54" s="75" t="s">
        <v>122</v>
      </c>
      <c r="G54" s="131" t="str">
        <f>INDEX(Table1[part_name],MATCH('Matrix Summary'!F54,Table1[feature.name],0))</f>
        <v>Isolate Moisture-sensitive Materials</v>
      </c>
      <c r="H54" s="4">
        <f>INDEX(Table1[min_points (0=no minimum stated)],MATCH('Matrix Summary'!F54,Table1[feature.name],0))</f>
        <v>0</v>
      </c>
      <c r="I54" s="18"/>
      <c r="J54" s="32"/>
      <c r="K54" s="30"/>
      <c r="L54" s="30"/>
      <c r="M54" s="3" t="str">
        <f>VLOOKUP(N54,Table1[],8,FALSE)</f>
        <v>1 point</v>
      </c>
      <c r="N54" s="75" t="s">
        <v>332</v>
      </c>
      <c r="O54" s="131" t="str">
        <f>INDEX(Table1[part_name],MATCH('Matrix Summary'!N54,Table1[feature.name],0))</f>
        <v>Support Outdoor Nature Access</v>
      </c>
      <c r="P54" s="4">
        <f>INDEX(Table1[min_points (0=no minimum stated)],MATCH('Matrix Summary'!N54,Table1[feature.name],0))</f>
        <v>0</v>
      </c>
      <c r="Q54" s="18"/>
      <c r="R54" s="31"/>
      <c r="S54" s="30"/>
      <c r="T54" s="30"/>
      <c r="U54" s="3" t="str">
        <f>VLOOKUP(V54,Table1[],8,FALSE)</f>
        <v>1 point</v>
      </c>
      <c r="V54" s="75" t="s">
        <v>540</v>
      </c>
      <c r="W54" s="130" t="str">
        <f>INDEX(Table1[part_name],MATCH('Matrix Summary'!V54,Table1[feature.name],0))</f>
        <v>Promote Workplace Support</v>
      </c>
      <c r="X54" s="5">
        <f>VLOOKUP(V54,Data!A:H,6,FALSE)</f>
        <v>0</v>
      </c>
    </row>
    <row r="55" spans="2:24" ht="18" customHeight="1">
      <c r="B55" s="33"/>
      <c r="C55" s="28"/>
      <c r="D55" s="28"/>
      <c r="E55" s="3" t="str">
        <f>VLOOKUP(F55,Table1[],8,FALSE)</f>
        <v>1 point</v>
      </c>
      <c r="F55" s="75" t="s">
        <v>124</v>
      </c>
      <c r="G55" s="131" t="str">
        <f>INDEX(Table1[part_name],MATCH('Matrix Summary'!F55,Table1[feature.name],0))</f>
        <v>Manage Interior Liquid Water</v>
      </c>
      <c r="H55" s="4">
        <f>INDEX(Table1[min_points (0=no minimum stated)],MATCH('Matrix Summary'!F55,Table1[feature.name],0))</f>
        <v>0</v>
      </c>
      <c r="I55" s="18"/>
      <c r="J55" s="84"/>
      <c r="K55" s="85"/>
      <c r="L55" s="85"/>
      <c r="M55" s="3"/>
      <c r="N55" s="75"/>
      <c r="O55" s="76"/>
      <c r="P55" s="79"/>
      <c r="Q55" s="18"/>
      <c r="R55" s="31"/>
      <c r="S55" s="30"/>
      <c r="T55" s="30"/>
      <c r="U55" s="3" t="str">
        <f>VLOOKUP(V55,Table1[],8,FALSE)</f>
        <v>1 point</v>
      </c>
      <c r="V55" s="75" t="s">
        <v>123</v>
      </c>
      <c r="W55" s="130" t="str">
        <f>INDEX(Table1[part_name],MATCH('Matrix Summary'!V55,Table1[feature.name],0))</f>
        <v>Offer Workplace Breastfeeding Support</v>
      </c>
      <c r="X55" s="5">
        <f>VLOOKUP(V55,Data!A:H,6,FALSE)</f>
        <v>0</v>
      </c>
    </row>
    <row r="56" spans="2:24" ht="18" customHeight="1">
      <c r="B56" s="33"/>
      <c r="C56" s="28"/>
      <c r="D56" s="28"/>
      <c r="E56" s="3" t="str">
        <f>VLOOKUP(F56,Table1[],8,FALSE)</f>
        <v>1 point</v>
      </c>
      <c r="F56" s="75" t="s">
        <v>127</v>
      </c>
      <c r="G56" s="131" t="str">
        <f>INDEX(Table1[part_name],MATCH('Matrix Summary'!F56,Table1[feature.name],0))</f>
        <v>Provide Adequate Sink</v>
      </c>
      <c r="H56" s="4">
        <f>INDEX(Table1[min_points (0=no minimum stated)],MATCH('Matrix Summary'!F56,Table1[feature.name],0))</f>
        <v>0</v>
      </c>
      <c r="I56" s="18"/>
      <c r="J56" s="18"/>
      <c r="K56" s="18"/>
      <c r="L56" s="18"/>
      <c r="M56" s="42"/>
      <c r="N56" s="18"/>
      <c r="O56" s="18"/>
      <c r="P56" s="18"/>
      <c r="Q56" s="18"/>
      <c r="R56" s="31"/>
      <c r="S56" s="30"/>
      <c r="T56" s="30"/>
      <c r="U56" s="3" t="str">
        <f>VLOOKUP(V56,Table1[],8,FALSE)</f>
        <v>2 points</v>
      </c>
      <c r="V56" s="75" t="s">
        <v>126</v>
      </c>
      <c r="W56" s="130" t="str">
        <f>INDEX(Table1[part_name],MATCH('Matrix Summary'!V56,Table1[feature.name],0))</f>
        <v>Design Lactation Room</v>
      </c>
      <c r="X56" s="5">
        <f>VLOOKUP(V56,Data!A:H,6,FALSE)</f>
        <v>2</v>
      </c>
    </row>
    <row r="57" spans="2:24" ht="18" customHeight="1">
      <c r="B57" s="33"/>
      <c r="C57" s="28"/>
      <c r="D57" s="28"/>
      <c r="E57" s="3" t="str">
        <f>VLOOKUP(F57,Table1[],8,FALSE)</f>
        <v>1 point</v>
      </c>
      <c r="F57" s="75" t="s">
        <v>131</v>
      </c>
      <c r="G57" s="131" t="str">
        <f>INDEX(Table1[part_name],MATCH('Matrix Summary'!F57,Table1[feature.name],0))</f>
        <v>Provide Handwashing Support</v>
      </c>
      <c r="H57" s="4">
        <f>INDEX(Table1[min_points (0=no minimum stated)],MATCH('Matrix Summary'!F57,Table1[feature.name],0))</f>
        <v>0</v>
      </c>
      <c r="I57" s="18"/>
      <c r="J57" s="43" t="s">
        <v>168</v>
      </c>
      <c r="K57" s="43"/>
      <c r="L57" s="43"/>
      <c r="M57" s="43"/>
      <c r="N57" s="43"/>
      <c r="O57" s="44"/>
      <c r="P57" s="44" t="str">
        <f>SUM(J59:J73)&amp;" POINTS"</f>
        <v>0 POINTS</v>
      </c>
      <c r="Q57" s="18"/>
      <c r="R57" s="31"/>
      <c r="S57" s="30"/>
      <c r="T57" s="30"/>
      <c r="U57" s="3" t="str">
        <f>VLOOKUP(V57,Table1[],8,FALSE)</f>
        <v>1 point</v>
      </c>
      <c r="V57" s="75" t="s">
        <v>541</v>
      </c>
      <c r="W57" s="130" t="str">
        <f>INDEX(Table1[part_name],MATCH('Matrix Summary'!V57,Table1[feature.name],0))</f>
        <v>Promote Breastfeeding Education and Support</v>
      </c>
      <c r="X57" s="5">
        <f>VLOOKUP(V57,Data!A:H,6,FALSE)</f>
        <v>0</v>
      </c>
    </row>
    <row r="58" spans="2:24" ht="16">
      <c r="B58" s="33"/>
      <c r="C58" s="28"/>
      <c r="D58" s="28"/>
      <c r="E58" s="3" t="str">
        <f>VLOOKUP(F58,Table1[],8,FALSE)</f>
        <v>1 point</v>
      </c>
      <c r="F58" s="75" t="s">
        <v>322</v>
      </c>
      <c r="G58" s="131" t="str">
        <f>INDEX(Table1[part_name],MATCH('Matrix Summary'!F58,Table1[feature.name],0))</f>
        <v>Implement Safety Plan for Non-Potable Water Capture and Reuse</v>
      </c>
      <c r="H58" s="4">
        <f>INDEX(Table1[min_points (0=no minimum stated)],MATCH('Matrix Summary'!F58,Table1[feature.name],0))</f>
        <v>1</v>
      </c>
      <c r="I58" s="18"/>
      <c r="J58" s="24" t="s">
        <v>3</v>
      </c>
      <c r="K58" s="24" t="s">
        <v>4</v>
      </c>
      <c r="L58" s="24" t="s">
        <v>364</v>
      </c>
      <c r="M58" s="24" t="s">
        <v>5</v>
      </c>
      <c r="N58" s="25" t="s">
        <v>6</v>
      </c>
      <c r="O58" s="25" t="s">
        <v>7</v>
      </c>
      <c r="P58" s="25"/>
      <c r="Q58" s="18"/>
      <c r="R58" s="31"/>
      <c r="S58" s="30"/>
      <c r="T58" s="30"/>
      <c r="U58" s="3" t="str">
        <f>VLOOKUP(V58,Table1[],8,FALSE)</f>
        <v>1 point</v>
      </c>
      <c r="V58" s="75" t="s">
        <v>130</v>
      </c>
      <c r="W58" s="130" t="str">
        <f>INDEX(Table1[part_name],MATCH('Matrix Summary'!V58,Table1[feature.name],0))</f>
        <v>Offer Childcare Support</v>
      </c>
      <c r="X58" s="5">
        <f>VLOOKUP(V58,Data!A:H,6,FALSE)</f>
        <v>0</v>
      </c>
    </row>
    <row r="59" spans="2:24" ht="17" customHeight="1">
      <c r="B59" s="38"/>
      <c r="C59" s="18"/>
      <c r="D59" s="18"/>
      <c r="E59" s="18"/>
      <c r="F59" s="78"/>
      <c r="G59" s="78"/>
      <c r="H59" s="18"/>
      <c r="I59" s="18"/>
      <c r="J59" s="29" t="s">
        <v>3</v>
      </c>
      <c r="K59" s="30"/>
      <c r="L59" s="30"/>
      <c r="M59" s="3" t="str">
        <f>VLOOKUP(N59,Table1[],8,FALSE)</f>
        <v>Required</v>
      </c>
      <c r="N59" s="77" t="s">
        <v>173</v>
      </c>
      <c r="O59" s="131" t="str">
        <f>INDEX(Table1[part_name],MATCH('Matrix Summary'!N59,Table1[feature.name],0))</f>
        <v>Manage Background Noise Level</v>
      </c>
      <c r="P59" s="4">
        <f>INDEX(Table1[min_points (0=no minimum stated)],MATCH('Matrix Summary'!N59,Table1[feature.name],0))</f>
        <v>0</v>
      </c>
      <c r="Q59" s="18"/>
      <c r="R59" s="31"/>
      <c r="S59" s="30"/>
      <c r="T59" s="30"/>
      <c r="U59" s="3" t="str">
        <f>VLOOKUP(V59,Table1[],8,FALSE)</f>
        <v>1 point</v>
      </c>
      <c r="V59" s="75" t="s">
        <v>133</v>
      </c>
      <c r="W59" s="130" t="str">
        <f>INDEX(Table1[part_name],MATCH('Matrix Summary'!V59,Table1[feature.name],0))</f>
        <v>Offer Eldercare Support</v>
      </c>
      <c r="X59" s="5">
        <f>VLOOKUP(V59,Data!A:H,6,FALSE)</f>
        <v>0</v>
      </c>
    </row>
    <row r="60" spans="2:24" ht="18" customHeight="1">
      <c r="B60" s="45" t="s">
        <v>140</v>
      </c>
      <c r="C60" s="46"/>
      <c r="D60" s="46"/>
      <c r="E60" s="46"/>
      <c r="F60" s="46"/>
      <c r="G60" s="47"/>
      <c r="H60" s="47" t="str">
        <f>SUM(B62:B84)&amp;" POINTS"</f>
        <v>0 POINTS</v>
      </c>
      <c r="I60" s="18"/>
      <c r="J60" s="29" t="s">
        <v>3</v>
      </c>
      <c r="K60" s="30"/>
      <c r="L60" s="30"/>
      <c r="M60" s="3" t="str">
        <f>VLOOKUP(N60,Table1[],8,FALSE)</f>
        <v>Required</v>
      </c>
      <c r="N60" s="77" t="s">
        <v>262</v>
      </c>
      <c r="O60" s="131" t="str">
        <f>INDEX(Table1[part_name],MATCH('Matrix Summary'!N60,Table1[feature.name],0))</f>
        <v>Manage Acoustical Privacy</v>
      </c>
      <c r="P60" s="4">
        <f>INDEX(Table1[min_points (0=no minimum stated)],MATCH('Matrix Summary'!N60,Table1[feature.name],0))</f>
        <v>0</v>
      </c>
      <c r="Q60" s="18"/>
      <c r="R60" s="31"/>
      <c r="S60" s="30"/>
      <c r="T60" s="30"/>
      <c r="U60" s="3" t="str">
        <f>VLOOKUP(V60,Table1[],8,FALSE)</f>
        <v>1 point</v>
      </c>
      <c r="V60" s="75" t="s">
        <v>135</v>
      </c>
      <c r="W60" s="130" t="str">
        <f>INDEX(Table1[part_name],MATCH('Matrix Summary'!V60,Table1[feature.name],0))</f>
        <v>Offer Family Leave</v>
      </c>
      <c r="X60" s="5">
        <f>VLOOKUP(V60,Data!A:H,6,FALSE)</f>
        <v>0</v>
      </c>
    </row>
    <row r="61" spans="2:24" ht="18" customHeight="1">
      <c r="B61" s="23" t="s">
        <v>3</v>
      </c>
      <c r="C61" s="24" t="s">
        <v>4</v>
      </c>
      <c r="D61" s="24" t="s">
        <v>364</v>
      </c>
      <c r="E61" s="24" t="s">
        <v>5</v>
      </c>
      <c r="F61" s="25" t="s">
        <v>6</v>
      </c>
      <c r="G61" s="25" t="s">
        <v>7</v>
      </c>
      <c r="H61" s="25"/>
      <c r="I61" s="18"/>
      <c r="J61" s="29" t="s">
        <v>3</v>
      </c>
      <c r="K61" s="30"/>
      <c r="L61" s="30"/>
      <c r="M61" s="3" t="str">
        <f>VLOOKUP(N61,Table1[],8,FALSE)</f>
        <v>Required</v>
      </c>
      <c r="N61" s="77" t="s">
        <v>530</v>
      </c>
      <c r="O61" s="131" t="str">
        <f>INDEX(Table1[part_name],MATCH('Matrix Summary'!N61,Table1[feature.name],0))</f>
        <v>Label Acoustic Zones</v>
      </c>
      <c r="P61" s="4">
        <f>INDEX(Table1[min_points (0=no minimum stated)],MATCH('Matrix Summary'!N61,Table1[feature.name],0))</f>
        <v>0</v>
      </c>
      <c r="Q61" s="18"/>
      <c r="R61" s="31"/>
      <c r="S61" s="30"/>
      <c r="T61" s="30"/>
      <c r="U61" s="3" t="str">
        <f>VLOOKUP(V61,Table1[],8,FALSE)</f>
        <v>1 point</v>
      </c>
      <c r="V61" s="75" t="s">
        <v>542</v>
      </c>
      <c r="W61" s="130" t="str">
        <f>INDEX(Table1[part_name],MATCH('Matrix Summary'!V61,Table1[feature.name],0))</f>
        <v>Offer Bereavement Support</v>
      </c>
      <c r="X61" s="5">
        <f>VLOOKUP(V61,Data!A:H,6,FALSE)</f>
        <v>0</v>
      </c>
    </row>
    <row r="62" spans="2:24" ht="18" customHeight="1">
      <c r="B62" s="27" t="s">
        <v>3</v>
      </c>
      <c r="C62" s="48"/>
      <c r="D62" s="63"/>
      <c r="E62" s="3" t="str">
        <f>VLOOKUP(F62,Table1[],8,FALSE)</f>
        <v>Required</v>
      </c>
      <c r="F62" s="77" t="s">
        <v>145</v>
      </c>
      <c r="G62" s="131" t="str">
        <f>INDEX(Table1[part_name],MATCH('Matrix Summary'!F62,Table1[feature.name],0))</f>
        <v>Ensure Fruit and Vegetable Availability</v>
      </c>
      <c r="H62" s="4">
        <f>INDEX(Table1[min_points (0=no minimum stated)],MATCH('Matrix Summary'!F62,Table1[feature.name],0))</f>
        <v>0</v>
      </c>
      <c r="I62" s="18"/>
      <c r="J62" s="32"/>
      <c r="K62" s="30"/>
      <c r="L62" s="30"/>
      <c r="M62" s="3" t="str">
        <f>VLOOKUP(N62,Table1[],8,FALSE)</f>
        <v>3 points</v>
      </c>
      <c r="N62" s="75" t="s">
        <v>263</v>
      </c>
      <c r="O62" s="131" t="str">
        <f>INDEX(Table1[part_name],MATCH('Matrix Summary'!N62,Table1[feature.name],0))</f>
        <v>Limit Background Noise Levels</v>
      </c>
      <c r="P62" s="4">
        <f>INDEX(Table1[min_points (0=no minimum stated)],MATCH('Matrix Summary'!N62,Table1[feature.name],0))</f>
        <v>1</v>
      </c>
      <c r="Q62" s="18"/>
      <c r="R62" s="31"/>
      <c r="S62" s="30"/>
      <c r="T62" s="30"/>
      <c r="U62" s="3" t="str">
        <f>VLOOKUP(V62,Table1[],8,FALSE)</f>
        <v>1 point</v>
      </c>
      <c r="V62" s="75" t="s">
        <v>137</v>
      </c>
      <c r="W62" s="130" t="str">
        <f>INDEX(Table1[part_name],MATCH('Matrix Summary'!V62,Table1[feature.name],0))</f>
        <v>Promote Civic Engagement</v>
      </c>
      <c r="X62" s="5">
        <f>VLOOKUP(V62,Data!A:H,6,FALSE)</f>
        <v>0</v>
      </c>
    </row>
    <row r="63" spans="2:24" ht="18" customHeight="1">
      <c r="B63" s="27" t="s">
        <v>3</v>
      </c>
      <c r="C63" s="48"/>
      <c r="D63" s="63"/>
      <c r="E63" s="3" t="str">
        <f>VLOOKUP(F63,Table1[],8,FALSE)</f>
        <v>Required</v>
      </c>
      <c r="F63" s="77" t="s">
        <v>149</v>
      </c>
      <c r="G63" s="131" t="str">
        <f>INDEX(Table1[part_name],MATCH('Matrix Summary'!F63,Table1[feature.name],0))</f>
        <v>Promote Fruit and Vegetable Visibility</v>
      </c>
      <c r="H63" s="4">
        <f>INDEX(Table1[min_points (0=no minimum stated)],MATCH('Matrix Summary'!F63,Table1[feature.name],0))</f>
        <v>0</v>
      </c>
      <c r="I63" s="18"/>
      <c r="J63" s="32"/>
      <c r="K63" s="30"/>
      <c r="L63" s="30"/>
      <c r="M63" s="3" t="str">
        <f>VLOOKUP(N63,Table1[],8,FALSE)</f>
        <v>2 points</v>
      </c>
      <c r="N63" s="75" t="s">
        <v>590</v>
      </c>
      <c r="O63" s="131" t="str">
        <f>INDEX(Table1[part_name],MATCH('Matrix Summary'!N63,Table1[feature.name],0))</f>
        <v>Ensure Adequate Wall Construction</v>
      </c>
      <c r="P63" s="4">
        <f>INDEX(Table1[min_points (0=no minimum stated)],MATCH('Matrix Summary'!N63,Table1[feature.name],0))</f>
        <v>2</v>
      </c>
      <c r="Q63" s="18"/>
      <c r="R63" s="31"/>
      <c r="S63" s="30"/>
      <c r="T63" s="30"/>
      <c r="U63" s="3" t="str">
        <f>VLOOKUP(V63,Table1[],8,FALSE)</f>
        <v>2 points</v>
      </c>
      <c r="V63" s="75" t="s">
        <v>139</v>
      </c>
      <c r="W63" s="130" t="str">
        <f>INDEX(Table1[part_name],MATCH('Matrix Summary'!V63,Table1[feature.name],0))</f>
        <v>Promote Equity Program Participation</v>
      </c>
      <c r="X63" s="5">
        <f>VLOOKUP(V63,Data!A:H,6,FALSE)</f>
        <v>2</v>
      </c>
    </row>
    <row r="64" spans="2:24" ht="18" customHeight="1">
      <c r="B64" s="27" t="s">
        <v>3</v>
      </c>
      <c r="C64" s="48"/>
      <c r="D64" s="63"/>
      <c r="E64" s="3" t="str">
        <f>VLOOKUP(F64,Table1[],8,FALSE)</f>
        <v>Required</v>
      </c>
      <c r="F64" s="77" t="s">
        <v>154</v>
      </c>
      <c r="G64" s="131" t="str">
        <f>INDEX(Table1[part_name],MATCH('Matrix Summary'!F64,Table1[feature.name],0))</f>
        <v>Provide Nutritional Information</v>
      </c>
      <c r="H64" s="4">
        <f>INDEX(Table1[min_points (0=no minimum stated)],MATCH('Matrix Summary'!F64,Table1[feature.name],0))</f>
        <v>0</v>
      </c>
      <c r="I64" s="18"/>
      <c r="J64" s="32"/>
      <c r="K64" s="30"/>
      <c r="L64" s="30"/>
      <c r="M64" s="3" t="str">
        <f>VLOOKUP(N64,Table1[],8,FALSE)</f>
        <v>1 point</v>
      </c>
      <c r="N64" s="75" t="s">
        <v>264</v>
      </c>
      <c r="O64" s="131" t="str">
        <f>INDEX(Table1[part_name],MATCH('Matrix Summary'!N64,Table1[feature.name],0))</f>
        <v>Ensure Proper Door Specifications</v>
      </c>
      <c r="P64" s="4">
        <f>INDEX(Table1[min_points (0=no minimum stated)],MATCH('Matrix Summary'!N64,Table1[feature.name],0))</f>
        <v>0</v>
      </c>
      <c r="Q64" s="18"/>
      <c r="R64" s="31"/>
      <c r="S64" s="30"/>
      <c r="T64" s="30"/>
      <c r="U64" s="3" t="str">
        <f>VLOOKUP(V64,Table1[],8,FALSE)</f>
        <v>1 point</v>
      </c>
      <c r="V64" s="75" t="s">
        <v>142</v>
      </c>
      <c r="W64" s="130" t="str">
        <f>INDEX(Table1[part_name],MATCH('Matrix Summary'!V64,Table1[feature.name],0))</f>
        <v>Ensure Essential Accessibility</v>
      </c>
      <c r="X64" s="5">
        <f>VLOOKUP(V64,Data!A:H,6,FALSE)</f>
        <v>0</v>
      </c>
    </row>
    <row r="65" spans="2:24" ht="18" customHeight="1">
      <c r="B65" s="27" t="s">
        <v>3</v>
      </c>
      <c r="C65" s="48"/>
      <c r="D65" s="63"/>
      <c r="E65" s="3" t="str">
        <f>VLOOKUP(F65,Table1[],8,FALSE)</f>
        <v>Required</v>
      </c>
      <c r="F65" s="77" t="s">
        <v>157</v>
      </c>
      <c r="G65" s="131" t="str">
        <f>INDEX(Table1[part_name],MATCH('Matrix Summary'!F65,Table1[feature.name],0))</f>
        <v>Implement Ingredient Labeling</v>
      </c>
      <c r="H65" s="4">
        <f>INDEX(Table1[min_points (0=no minimum stated)],MATCH('Matrix Summary'!F65,Table1[feature.name],0))</f>
        <v>0</v>
      </c>
      <c r="I65" s="18"/>
      <c r="J65" s="32"/>
      <c r="K65" s="30"/>
      <c r="L65" s="30"/>
      <c r="M65" s="3" t="str">
        <f>VLOOKUP(N65,Table1[],8,FALSE)</f>
        <v>1 point</v>
      </c>
      <c r="N65" s="75" t="s">
        <v>265</v>
      </c>
      <c r="O65" s="131" t="str">
        <f>INDEX(Table1[part_name],MATCH('Matrix Summary'!N65,Table1[feature.name],0))</f>
        <v>Meet Thresholds for Reverberation Time</v>
      </c>
      <c r="P65" s="4">
        <f>INDEX(Table1[min_points (0=no minimum stated)],MATCH('Matrix Summary'!N65,Table1[feature.name],0))</f>
        <v>0</v>
      </c>
      <c r="Q65" s="18"/>
      <c r="R65" s="31"/>
      <c r="S65" s="30"/>
      <c r="T65" s="30"/>
      <c r="U65" s="3" t="str">
        <f>VLOOKUP(V65,Table1[],8,FALSE)</f>
        <v>2 points</v>
      </c>
      <c r="V65" s="75" t="s">
        <v>543</v>
      </c>
      <c r="W65" s="130" t="str">
        <f>INDEX(Table1[part_name],MATCH('Matrix Summary'!V65,Table1[feature.name],0))</f>
        <v>Integrate Universal Design</v>
      </c>
      <c r="X65" s="5">
        <f>VLOOKUP(V65,Data!A:H,6,FALSE)</f>
        <v>2</v>
      </c>
    </row>
    <row r="66" spans="2:24" ht="18" customHeight="1">
      <c r="B66" s="27" t="s">
        <v>3</v>
      </c>
      <c r="C66" s="48"/>
      <c r="D66" s="63"/>
      <c r="E66" s="3" t="str">
        <f>VLOOKUP(F66,Table1[],8,FALSE)</f>
        <v>Required</v>
      </c>
      <c r="F66" s="77" t="s">
        <v>159</v>
      </c>
      <c r="G66" s="131" t="str">
        <f>INDEX(Table1[part_name],MATCH('Matrix Summary'!F66,Table1[feature.name],0))</f>
        <v>Implement Refined Ingredient Labeling</v>
      </c>
      <c r="H66" s="4">
        <f>INDEX(Table1[min_points (0=no minimum stated)],MATCH('Matrix Summary'!F66,Table1[feature.name],0))</f>
        <v>0</v>
      </c>
      <c r="I66" s="18"/>
      <c r="J66" s="32"/>
      <c r="K66" s="30"/>
      <c r="L66" s="30"/>
      <c r="M66" s="3" t="str">
        <f>VLOOKUP(N66,Table1[],8,FALSE)</f>
        <v>1 point</v>
      </c>
      <c r="N66" s="75" t="s">
        <v>462</v>
      </c>
      <c r="O66" s="131" t="str">
        <f>INDEX(Table1[part_name],MATCH('Matrix Summary'!N66,Table1[feature.name],0))</f>
        <v>Implement Sound Reducing Ceilings</v>
      </c>
      <c r="P66" s="4">
        <f>INDEX(Table1[min_points (0=no minimum stated)],MATCH('Matrix Summary'!N66,Table1[feature.name],0))</f>
        <v>0</v>
      </c>
      <c r="Q66" s="18"/>
      <c r="R66" s="31"/>
      <c r="S66" s="30"/>
      <c r="T66" s="30"/>
      <c r="U66" s="3" t="str">
        <f>VLOOKUP(V66,Table1[],8,FALSE)</f>
        <v>1 point</v>
      </c>
      <c r="V66" s="75" t="s">
        <v>144</v>
      </c>
      <c r="W66" s="130" t="str">
        <f>INDEX(Table1[part_name],MATCH('Matrix Summary'!V66,Table1[feature.name],0))</f>
        <v>Provide Essential Accommodations</v>
      </c>
      <c r="X66" s="5">
        <f>VLOOKUP(V66,Data!A:H,6,FALSE)</f>
        <v>0</v>
      </c>
    </row>
    <row r="67" spans="2:24" ht="18" customHeight="1">
      <c r="B67" s="33"/>
      <c r="C67" s="48"/>
      <c r="D67" s="63"/>
      <c r="E67" s="3" t="str">
        <f>VLOOKUP(F67,Table1[],8,FALSE)</f>
        <v>1 point</v>
      </c>
      <c r="F67" s="75" t="s">
        <v>161</v>
      </c>
      <c r="G67" s="131" t="str">
        <f>INDEX(Table1[part_name],MATCH('Matrix Summary'!F67,Table1[feature.name],0))</f>
        <v>Limit Total Sugars</v>
      </c>
      <c r="H67" s="4">
        <f>INDEX(Table1[min_points (0=no minimum stated)],MATCH('Matrix Summary'!F67,Table1[feature.name],0))</f>
        <v>0</v>
      </c>
      <c r="I67" s="18"/>
      <c r="J67" s="32"/>
      <c r="K67" s="30"/>
      <c r="L67" s="30"/>
      <c r="M67" s="3" t="str">
        <f>VLOOKUP(N67,Table1[],8,FALSE)</f>
        <v>1 point</v>
      </c>
      <c r="N67" s="75" t="s">
        <v>464</v>
      </c>
      <c r="O67" s="131" t="str">
        <f>INDEX(Table1[part_name],MATCH('Matrix Summary'!N67,Table1[feature.name],0))</f>
        <v>Implement Sound Reducing Vertical Surfaces</v>
      </c>
      <c r="P67" s="4">
        <f>INDEX(Table1[min_points (0=no minimum stated)],MATCH('Matrix Summary'!N67,Table1[feature.name],0))</f>
        <v>0</v>
      </c>
      <c r="Q67" s="18"/>
      <c r="R67" s="31"/>
      <c r="S67" s="30"/>
      <c r="T67" s="30"/>
      <c r="U67" s="3" t="str">
        <f>VLOOKUP(V67,Table1[],8,FALSE)</f>
        <v>1 point</v>
      </c>
      <c r="V67" s="75" t="s">
        <v>148</v>
      </c>
      <c r="W67" s="130" t="str">
        <f>INDEX(Table1[part_name],MATCH('Matrix Summary'!V67,Table1[feature.name],0))</f>
        <v>Provide Single-User Bathrooms</v>
      </c>
      <c r="X67" s="5">
        <f>VLOOKUP(V67,Data!A:H,6,FALSE)</f>
        <v>0</v>
      </c>
    </row>
    <row r="68" spans="2:24" ht="18" customHeight="1">
      <c r="B68" s="33"/>
      <c r="C68" s="48"/>
      <c r="D68" s="63"/>
      <c r="E68" s="3" t="str">
        <f>VLOOKUP(F68,Table1[],8,FALSE)</f>
        <v>1 point</v>
      </c>
      <c r="F68" s="75" t="s">
        <v>164</v>
      </c>
      <c r="G68" s="131" t="str">
        <f>INDEX(Table1[part_name],MATCH('Matrix Summary'!F68,Table1[feature.name],0))</f>
        <v>Promote Whole Grains</v>
      </c>
      <c r="H68" s="4">
        <f>INDEX(Table1[min_points (0=no minimum stated)],MATCH('Matrix Summary'!F68,Table1[feature.name],0))</f>
        <v>0</v>
      </c>
      <c r="I68" s="18"/>
      <c r="J68" s="32"/>
      <c r="K68" s="30"/>
      <c r="L68" s="30"/>
      <c r="M68" s="3" t="str">
        <f>VLOOKUP(N68,Table1[],8,FALSE)</f>
        <v>2 points</v>
      </c>
      <c r="N68" s="75" t="s">
        <v>266</v>
      </c>
      <c r="O68" s="131" t="str">
        <f>INDEX(Table1[part_name],MATCH('Matrix Summary'!N68,Table1[feature.name],0))</f>
        <v>Implement Sound Masking</v>
      </c>
      <c r="P68" s="4">
        <f>INDEX(Table1[min_points (0=no minimum stated)],MATCH('Matrix Summary'!N68,Table1[feature.name],0))</f>
        <v>2</v>
      </c>
      <c r="Q68" s="18"/>
      <c r="R68" s="31"/>
      <c r="S68" s="30"/>
      <c r="T68" s="30"/>
      <c r="U68" s="3" t="str">
        <f>VLOOKUP(V68,Table1[],8,FALSE)</f>
        <v>1 point</v>
      </c>
      <c r="V68" s="75" t="s">
        <v>544</v>
      </c>
      <c r="W68" s="130" t="str">
        <f>INDEX(Table1[part_name],MATCH('Matrix Summary'!V68,Table1[feature.name],0))</f>
        <v>Provide Family Bathrooms</v>
      </c>
      <c r="X68" s="5">
        <f>VLOOKUP(V68,Data!A:H,6,FALSE)</f>
        <v>0</v>
      </c>
    </row>
    <row r="69" spans="2:24" ht="18" customHeight="1">
      <c r="B69" s="33"/>
      <c r="C69" s="48"/>
      <c r="D69" s="63"/>
      <c r="E69" s="3" t="str">
        <f>VLOOKUP(F69,Table1[],8,FALSE)</f>
        <v>1 point</v>
      </c>
      <c r="F69" s="75" t="s">
        <v>386</v>
      </c>
      <c r="G69" s="131" t="str">
        <f>INDEX(Table1[part_name],MATCH('Matrix Summary'!F69,Table1[feature.name],0))</f>
        <v>Manage Oils</v>
      </c>
      <c r="H69" s="4">
        <f>INDEX(Table1[min_points (0=no minimum stated)],MATCH('Matrix Summary'!F69,Table1[feature.name],0))</f>
        <v>0</v>
      </c>
      <c r="I69" s="18"/>
      <c r="J69" s="32"/>
      <c r="K69" s="30"/>
      <c r="L69" s="30"/>
      <c r="M69" s="3" t="str">
        <f>VLOOKUP(N69,Table1[],8,FALSE)</f>
        <v>1 point</v>
      </c>
      <c r="N69" s="75" t="s">
        <v>324</v>
      </c>
      <c r="O69" s="131" t="str">
        <f>INDEX(Table1[part_name],MATCH('Matrix Summary'!N69,Table1[feature.name],0))</f>
        <v>Specify Impact Noise Reducing Flooring</v>
      </c>
      <c r="P69" s="4">
        <f>INDEX(Table1[min_points (0=no minimum stated)],MATCH('Matrix Summary'!N69,Table1[feature.name],0))</f>
        <v>1</v>
      </c>
      <c r="Q69" s="18"/>
      <c r="R69" s="31"/>
      <c r="S69" s="30"/>
      <c r="T69" s="30"/>
      <c r="U69" s="3" t="str">
        <f>VLOOKUP(V69,Table1[],8,FALSE)</f>
        <v>1 point</v>
      </c>
      <c r="V69" s="75" t="s">
        <v>545</v>
      </c>
      <c r="W69" s="130" t="str">
        <f>INDEX(Table1[part_name],MATCH('Matrix Summary'!V69,Table1[feature.name],0))</f>
        <v>Develop Emergency Preparedness Plan</v>
      </c>
      <c r="X69" s="5">
        <f>VLOOKUP(V69,Data!A:H,6,FALSE)</f>
        <v>0</v>
      </c>
    </row>
    <row r="70" spans="2:24" ht="18" customHeight="1">
      <c r="B70" s="33"/>
      <c r="C70" s="48"/>
      <c r="D70" s="63"/>
      <c r="E70" s="3" t="str">
        <f>VLOOKUP(F70,Table1[],8,FALSE)</f>
        <v>1 point</v>
      </c>
      <c r="F70" s="75" t="s">
        <v>167</v>
      </c>
      <c r="G70" s="131" t="str">
        <f>INDEX(Table1[part_name],MATCH('Matrix Summary'!F70,Table1[feature.name],0))</f>
        <v>Promote Healthy Nutritional Messaging</v>
      </c>
      <c r="H70" s="4">
        <f>INDEX(Table1[min_points (0=no minimum stated)],MATCH('Matrix Summary'!F70,Table1[feature.name],0))</f>
        <v>0</v>
      </c>
      <c r="I70" s="18"/>
      <c r="J70" s="32"/>
      <c r="K70" s="30"/>
      <c r="L70" s="30"/>
      <c r="M70" s="3" t="str">
        <f>VLOOKUP(N70,Table1[],8,FALSE)</f>
        <v>2 points</v>
      </c>
      <c r="N70" s="75" t="s">
        <v>325</v>
      </c>
      <c r="O70" s="131" t="str">
        <f>INDEX(Table1[part_name],MATCH('Matrix Summary'!N70,Table1[feature.name],0))</f>
        <v>Meet Thresholds for Impact Noise Rating</v>
      </c>
      <c r="P70" s="4">
        <f>INDEX(Table1[min_points (0=no minimum stated)],MATCH('Matrix Summary'!N70,Table1[feature.name],0))</f>
        <v>1</v>
      </c>
      <c r="Q70" s="18"/>
      <c r="R70" s="31"/>
      <c r="S70" s="30"/>
      <c r="T70" s="30"/>
      <c r="U70" s="3" t="str">
        <f>VLOOKUP(V70,Table1[],8,FALSE)</f>
        <v>2 points</v>
      </c>
      <c r="V70" s="75" t="s">
        <v>546</v>
      </c>
      <c r="W70" s="130" t="str">
        <f>INDEX(Table1[part_name],MATCH('Matrix Summary'!V70,Table1[feature.name],0))</f>
        <v>Promote Emergency Resources</v>
      </c>
      <c r="X70" s="5">
        <f>VLOOKUP(V70,Data!A:H,6,FALSE)</f>
        <v>2</v>
      </c>
    </row>
    <row r="71" spans="2:24" ht="18" customHeight="1">
      <c r="B71" s="33"/>
      <c r="C71" s="48"/>
      <c r="D71" s="63"/>
      <c r="E71" s="3" t="str">
        <f>VLOOKUP(F71,Table1[],8,FALSE)</f>
        <v>1 point</v>
      </c>
      <c r="F71" s="75" t="s">
        <v>387</v>
      </c>
      <c r="G71" s="131" t="str">
        <f>INDEX(Table1[part_name],MATCH('Matrix Summary'!F71,Table1[feature.name],0))</f>
        <v>Implement Healthy Menu Design</v>
      </c>
      <c r="H71" s="4">
        <f>INDEX(Table1[min_points (0=no minimum stated)],MATCH('Matrix Summary'!F71,Table1[feature.name],0))</f>
        <v>0</v>
      </c>
      <c r="I71" s="18"/>
      <c r="J71" s="32"/>
      <c r="K71" s="30"/>
      <c r="L71" s="30"/>
      <c r="M71" s="3" t="str">
        <f>VLOOKUP(N71,Table1[],8,FALSE)</f>
        <v>1 point</v>
      </c>
      <c r="N71" s="75" t="s">
        <v>326</v>
      </c>
      <c r="O71" s="131" t="str">
        <f>INDEX(Table1[part_name],MATCH('Matrix Summary'!N71,Table1[feature.name],0))</f>
        <v>Provide Enhanced Speech Intelligibility</v>
      </c>
      <c r="P71" s="4">
        <f>INDEX(Table1[min_points (0=no minimum stated)],MATCH('Matrix Summary'!N71,Table1[feature.name],0))</f>
        <v>0</v>
      </c>
      <c r="Q71" s="18"/>
      <c r="R71" s="31"/>
      <c r="S71" s="30"/>
      <c r="T71" s="30"/>
      <c r="U71" s="3" t="str">
        <f>VLOOKUP(V71,Table1[],8,FALSE)</f>
        <v>1 point</v>
      </c>
      <c r="V71" s="75" t="s">
        <v>547</v>
      </c>
      <c r="W71" s="130" t="str">
        <f>INDEX(Table1[part_name],MATCH('Matrix Summary'!V71,Table1[feature.name],0))</f>
        <v>Provide Community Space</v>
      </c>
      <c r="X71" s="5">
        <f>VLOOKUP(V71,Data!A:H,6,FALSE)</f>
        <v>0</v>
      </c>
    </row>
    <row r="72" spans="2:24" ht="18" customHeight="1">
      <c r="B72" s="33"/>
      <c r="C72" s="48"/>
      <c r="D72" s="63"/>
      <c r="E72" s="3" t="str">
        <f>VLOOKUP(F72,Table1[],8,FALSE)</f>
        <v>1 point</v>
      </c>
      <c r="F72" s="75" t="s">
        <v>169</v>
      </c>
      <c r="G72" s="131" t="str">
        <f>INDEX(Table1[part_name],MATCH('Matrix Summary'!F72,Table1[feature.name],0))</f>
        <v>Restrict Artificial Ingredients</v>
      </c>
      <c r="H72" s="4">
        <f>INDEX(Table1[min_points (0=no minimum stated)],MATCH('Matrix Summary'!F72,Table1[feature.name],0))</f>
        <v>0</v>
      </c>
      <c r="I72" s="18"/>
      <c r="J72" s="32"/>
      <c r="K72" s="30"/>
      <c r="L72" s="30"/>
      <c r="M72" s="3" t="str">
        <f>VLOOKUP(N72,Table1[],8,FALSE)</f>
        <v>1 point</v>
      </c>
      <c r="N72" s="75" t="s">
        <v>327</v>
      </c>
      <c r="O72" s="131" t="str">
        <f>INDEX(Table1[part_name],MATCH('Matrix Summary'!N72,Table1[feature.name],0))</f>
        <v>Prioritize Audio Devices and Policies</v>
      </c>
      <c r="P72" s="4">
        <f>INDEX(Table1[min_points (0=no minimum stated)],MATCH('Matrix Summary'!N72,Table1[feature.name],0))</f>
        <v>0</v>
      </c>
      <c r="Q72" s="18"/>
      <c r="R72" s="31"/>
      <c r="S72" s="30"/>
      <c r="T72" s="30"/>
      <c r="U72" s="3" t="str">
        <f>VLOOKUP(V72,Table1[],8,FALSE)</f>
        <v>2 points</v>
      </c>
      <c r="V72" s="75" t="s">
        <v>323</v>
      </c>
      <c r="W72" s="130" t="str">
        <f>INDEX(Table1[part_name],MATCH('Matrix Summary'!V72,Table1[feature.name],0))</f>
        <v>Unit Allocation</v>
      </c>
      <c r="X72" s="5">
        <f>VLOOKUP(V72,Data!A:H,6,FALSE)</f>
        <v>1</v>
      </c>
    </row>
    <row r="73" spans="2:24" ht="18" customHeight="1">
      <c r="B73" s="33"/>
      <c r="C73" s="48"/>
      <c r="D73" s="63"/>
      <c r="E73" s="3" t="str">
        <f>VLOOKUP(F73,Table1[],8,FALSE)</f>
        <v>1 point</v>
      </c>
      <c r="F73" s="75" t="s">
        <v>171</v>
      </c>
      <c r="G73" s="131" t="str">
        <f>INDEX(Table1[part_name],MATCH('Matrix Summary'!F73,Table1[feature.name],0))</f>
        <v>Promote Healthy Portions</v>
      </c>
      <c r="H73" s="4">
        <f>INDEX(Table1[min_points (0=no minimum stated)],MATCH('Matrix Summary'!F73,Table1[feature.name],0))</f>
        <v>0</v>
      </c>
      <c r="I73" s="18"/>
      <c r="J73" s="32"/>
      <c r="K73" s="30"/>
      <c r="L73" s="30"/>
      <c r="M73" s="3" t="str">
        <f>VLOOKUP(N73,Table1[],8,FALSE)</f>
        <v>1 point</v>
      </c>
      <c r="N73" s="78" t="s">
        <v>1122</v>
      </c>
      <c r="O73" s="131" t="str">
        <f>INDEX(Table1[part_name],MATCH('Matrix Summary'!N73,Table1[feature.name],0))</f>
        <v>Implement a Hearing Health Conservation Program</v>
      </c>
      <c r="P73" s="4">
        <f>INDEX(Table1[min_points (0=no minimum stated)],MATCH('Matrix Summary'!N73,Table1[feature.name],0))</f>
        <v>0</v>
      </c>
      <c r="Q73" s="18"/>
      <c r="R73" s="31"/>
      <c r="S73" s="30"/>
      <c r="T73" s="30"/>
      <c r="U73" s="3" t="str">
        <f>VLOOKUP(V73,Table1[],8,FALSE)</f>
        <v>1 point</v>
      </c>
      <c r="V73" s="75" t="s">
        <v>576</v>
      </c>
      <c r="W73" s="130" t="str">
        <f>INDEX(Table1[part_name],MATCH('Matrix Summary'!V73,Table1[feature.name],0))</f>
        <v>Promote Business Continuity</v>
      </c>
      <c r="X73" s="5">
        <f>VLOOKUP(V73,Data!A:H,6,FALSE)</f>
        <v>0</v>
      </c>
    </row>
    <row r="74" spans="2:24" ht="18" customHeight="1">
      <c r="B74" s="33"/>
      <c r="C74" s="48"/>
      <c r="D74" s="63"/>
      <c r="E74" s="3" t="str">
        <f>VLOOKUP(F74,Table1[],8,FALSE)</f>
        <v>1 point</v>
      </c>
      <c r="F74" s="75" t="s">
        <v>175</v>
      </c>
      <c r="G74" s="131" t="str">
        <f>INDEX(Table1[part_name],MATCH('Matrix Summary'!F74,Table1[feature.name],0))</f>
        <v>Provide Nutrition Education</v>
      </c>
      <c r="H74" s="4">
        <f>INDEX(Table1[min_points (0=no minimum stated)],MATCH('Matrix Summary'!F74,Table1[feature.name],0))</f>
        <v>0</v>
      </c>
      <c r="I74" s="18"/>
      <c r="Q74" s="18"/>
      <c r="R74" s="31"/>
      <c r="S74" s="30"/>
      <c r="T74" s="30"/>
      <c r="U74" s="3" t="str">
        <f>VLOOKUP(V74,Table1[],8,FALSE)</f>
        <v>1 point</v>
      </c>
      <c r="V74" s="75" t="s">
        <v>577</v>
      </c>
      <c r="W74" s="130" t="str">
        <f>INDEX(Table1[part_name],MATCH('Matrix Summary'!V74,Table1[feature.name],0))</f>
        <v>Support Emergency Resilience</v>
      </c>
      <c r="X74" s="5">
        <f>VLOOKUP(V74,Data!A:H,6,FALSE)</f>
        <v>0</v>
      </c>
    </row>
    <row r="75" spans="2:24" ht="18" customHeight="1">
      <c r="B75" s="33"/>
      <c r="C75" s="48"/>
      <c r="D75" s="63"/>
      <c r="E75" s="3" t="str">
        <f>VLOOKUP(F75,Table1[],8,FALSE)</f>
        <v>1 point</v>
      </c>
      <c r="F75" s="75" t="s">
        <v>180</v>
      </c>
      <c r="G75" s="131" t="str">
        <f>INDEX(Table1[part_name],MATCH('Matrix Summary'!F75,Table1[feature.name],0))</f>
        <v>Include Designated Eating Space</v>
      </c>
      <c r="H75" s="4">
        <f>INDEX(Table1[min_points (0=no minimum stated)],MATCH('Matrix Summary'!F75,Table1[feature.name],0))</f>
        <v>0</v>
      </c>
      <c r="I75" s="18"/>
      <c r="J75" s="43" t="s">
        <v>341</v>
      </c>
      <c r="K75" s="43"/>
      <c r="L75" s="43"/>
      <c r="M75" s="43"/>
      <c r="N75" s="81"/>
      <c r="O75" s="82"/>
      <c r="P75" s="82" t="str">
        <f>SUM(J77:J102)&amp;" POINTS"</f>
        <v>0 POINTS</v>
      </c>
      <c r="Q75" s="18"/>
      <c r="R75" s="31"/>
      <c r="S75" s="30"/>
      <c r="T75" s="30"/>
      <c r="U75" s="3" t="str">
        <f>VLOOKUP(V75,Table1[],8,FALSE)</f>
        <v>1 point</v>
      </c>
      <c r="V75" s="75" t="s">
        <v>578</v>
      </c>
      <c r="W75" s="130" t="str">
        <f>INDEX(Table1[part_name],MATCH('Matrix Summary'!V75,Table1[feature.name],0))</f>
        <v>Facilitate Healthy Re-Entry</v>
      </c>
      <c r="X75" s="5">
        <f>VLOOKUP(V75,Data!A:H,6,FALSE)</f>
        <v>0</v>
      </c>
    </row>
    <row r="76" spans="2:24" ht="18" customHeight="1">
      <c r="B76" s="33"/>
      <c r="C76" s="48"/>
      <c r="D76" s="63"/>
      <c r="E76" s="3" t="str">
        <f>VLOOKUP(F76,Table1[],8,FALSE)</f>
        <v>1 point</v>
      </c>
      <c r="F76" s="75" t="s">
        <v>388</v>
      </c>
      <c r="G76" s="131" t="str">
        <f>INDEX(Table1[part_name],MATCH('Matrix Summary'!F76,Table1[feature.name],0))</f>
        <v>Provide Daily Meal Breaks</v>
      </c>
      <c r="H76" s="4">
        <f>INDEX(Table1[min_points (0=no minimum stated)],MATCH('Matrix Summary'!F76,Table1[feature.name],0))</f>
        <v>0</v>
      </c>
      <c r="I76" s="18"/>
      <c r="J76" s="24" t="s">
        <v>3</v>
      </c>
      <c r="K76" s="24" t="s">
        <v>4</v>
      </c>
      <c r="L76" s="24" t="s">
        <v>364</v>
      </c>
      <c r="M76" s="24" t="s">
        <v>5</v>
      </c>
      <c r="N76" s="83" t="s">
        <v>6</v>
      </c>
      <c r="O76" s="83" t="s">
        <v>7</v>
      </c>
      <c r="P76" s="83"/>
      <c r="Q76" s="18"/>
      <c r="R76" s="31"/>
      <c r="S76" s="30"/>
      <c r="T76" s="30"/>
      <c r="U76" s="3" t="str">
        <f>VLOOKUP(V76,Table1[],8,FALSE)</f>
        <v>1 point</v>
      </c>
      <c r="V76" s="75" t="s">
        <v>1124</v>
      </c>
      <c r="W76" s="130" t="str">
        <f>INDEX(Table1[part_name],MATCH('Matrix Summary'!V76,Table1[feature.name],0))</f>
        <v>Establish Health Entry Requirements</v>
      </c>
      <c r="X76" s="5">
        <f>VLOOKUP(V76,Data!A:H,6,FALSE)</f>
        <v>0</v>
      </c>
    </row>
    <row r="77" spans="2:24" ht="18" customHeight="1">
      <c r="B77" s="33"/>
      <c r="C77" s="48"/>
      <c r="D77" s="63"/>
      <c r="E77" s="3" t="str">
        <f>VLOOKUP(F77,Table1[],8,FALSE)</f>
        <v>1 point</v>
      </c>
      <c r="F77" s="75" t="s">
        <v>184</v>
      </c>
      <c r="G77" s="131" t="str">
        <f>INDEX(Table1[part_name],MATCH('Matrix Summary'!F77,Table1[feature.name],0))</f>
        <v>Manage Allergies and Alternatives</v>
      </c>
      <c r="H77" s="4">
        <f>INDEX(Table1[min_points (0=no minimum stated)],MATCH('Matrix Summary'!F77,Table1[feature.name],0))</f>
        <v>0</v>
      </c>
      <c r="I77" s="18"/>
      <c r="J77" s="29" t="s">
        <v>3</v>
      </c>
      <c r="K77" s="30"/>
      <c r="L77" s="30"/>
      <c r="M77" s="3" t="str">
        <f>VLOOKUP(N77,Table1[],8,FALSE)</f>
        <v>Required</v>
      </c>
      <c r="N77" s="77" t="s">
        <v>342</v>
      </c>
      <c r="O77" s="131" t="str">
        <f>INDEX(Table1[part_name],MATCH('Matrix Summary'!N77,Table1[feature.name],0))</f>
        <v>Restrict Asbestos</v>
      </c>
      <c r="P77" s="4">
        <f>INDEX(Table1[min_points (0=no minimum stated)],MATCH('Matrix Summary'!N77,Table1[feature.name],0))</f>
        <v>0</v>
      </c>
      <c r="Q77" s="55"/>
      <c r="R77" s="31"/>
      <c r="S77" s="30"/>
      <c r="T77" s="30"/>
      <c r="U77" s="3" t="str">
        <f>VLOOKUP(V77,Table1[],8,FALSE)</f>
        <v>1 point</v>
      </c>
      <c r="V77" s="75" t="s">
        <v>583</v>
      </c>
      <c r="W77" s="130" t="str">
        <f>INDEX(Table1[part_name],MATCH('Matrix Summary'!V77,Table1[feature.name],0))</f>
        <v>Disclose Labor Practices</v>
      </c>
      <c r="X77" s="5">
        <f>VLOOKUP(V77,Data!A:H,6,FALSE)</f>
        <v>0</v>
      </c>
    </row>
    <row r="78" spans="2:24" ht="18" customHeight="1">
      <c r="B78" s="33"/>
      <c r="C78" s="48"/>
      <c r="D78" s="63"/>
      <c r="E78" s="3" t="str">
        <f>VLOOKUP(F78,Table1[],8,FALSE)</f>
        <v>1 point</v>
      </c>
      <c r="F78" s="75" t="s">
        <v>188</v>
      </c>
      <c r="G78" s="131" t="str">
        <f>INDEX(Table1[part_name],MATCH('Matrix Summary'!F78,Table1[feature.name],0))</f>
        <v>Implement Enhanced Ingredient Labeling</v>
      </c>
      <c r="H78" s="4">
        <f>INDEX(Table1[min_points (0=no minimum stated)],MATCH('Matrix Summary'!F78,Table1[feature.name],0))</f>
        <v>0</v>
      </c>
      <c r="I78" s="18"/>
      <c r="J78" s="29" t="s">
        <v>3</v>
      </c>
      <c r="K78" s="30"/>
      <c r="L78" s="30"/>
      <c r="M78" s="3" t="str">
        <f>VLOOKUP(N78,Table1[],8,FALSE)</f>
        <v>Required</v>
      </c>
      <c r="N78" s="77" t="s">
        <v>343</v>
      </c>
      <c r="O78" s="131" t="str">
        <f>INDEX(Table1[part_name],MATCH('Matrix Summary'!N78,Table1[feature.name],0))</f>
        <v>Limit Mercury</v>
      </c>
      <c r="P78" s="4">
        <f>INDEX(Table1[min_points (0=no minimum stated)],MATCH('Matrix Summary'!N78,Table1[feature.name],0))</f>
        <v>0</v>
      </c>
      <c r="Q78" s="55"/>
      <c r="R78" s="31"/>
      <c r="S78" s="30"/>
      <c r="T78" s="30"/>
      <c r="U78" s="3" t="str">
        <f>VLOOKUP(V78,Table1[],8,FALSE)</f>
        <v>2 points</v>
      </c>
      <c r="V78" s="75" t="s">
        <v>584</v>
      </c>
      <c r="W78" s="130" t="str">
        <f>INDEX(Table1[part_name],MATCH('Matrix Summary'!V78,Table1[feature.name],0))</f>
        <v>Implement Responsible Labor Practices</v>
      </c>
      <c r="X78" s="5">
        <f>VLOOKUP(V78,Data!A:H,6,FALSE)</f>
        <v>0</v>
      </c>
    </row>
    <row r="79" spans="2:24" ht="18" customHeight="1">
      <c r="B79" s="33"/>
      <c r="C79" s="48"/>
      <c r="D79" s="63"/>
      <c r="E79" s="3" t="str">
        <f>VLOOKUP(F79,Table1[],8,FALSE)</f>
        <v>1 point</v>
      </c>
      <c r="F79" s="75" t="s">
        <v>190</v>
      </c>
      <c r="G79" s="131" t="str">
        <f>INDEX(Table1[part_name],MATCH('Matrix Summary'!F79,Table1[feature.name],0))</f>
        <v>Provide Meal Support</v>
      </c>
      <c r="H79" s="4">
        <f>INDEX(Table1[min_points (0=no minimum stated)],MATCH('Matrix Summary'!F79,Table1[feature.name],0))</f>
        <v>0</v>
      </c>
      <c r="I79" s="18"/>
      <c r="J79" s="29" t="s">
        <v>3</v>
      </c>
      <c r="K79" s="30"/>
      <c r="L79" s="30"/>
      <c r="M79" s="3" t="str">
        <f>VLOOKUP(N79,Table1[],8,FALSE)</f>
        <v>Required</v>
      </c>
      <c r="N79" s="77" t="s">
        <v>344</v>
      </c>
      <c r="O79" s="131" t="str">
        <f>INDEX(Table1[part_name],MATCH('Matrix Summary'!N79,Table1[feature.name],0))</f>
        <v>Restrict Lead</v>
      </c>
      <c r="P79" s="4">
        <f>INDEX(Table1[min_points (0=no minimum stated)],MATCH('Matrix Summary'!N79,Table1[feature.name],0))</f>
        <v>0</v>
      </c>
      <c r="Q79" s="55"/>
      <c r="R79" s="31"/>
      <c r="S79" s="30"/>
      <c r="T79" s="30"/>
      <c r="U79" s="3" t="str">
        <f>VLOOKUP(V79,Table1[],8,FALSE)</f>
        <v>2 points</v>
      </c>
      <c r="V79" s="75" t="s">
        <v>1125</v>
      </c>
      <c r="W79" s="130" t="str">
        <f>INDEX(Table1[part_name],MATCH('Matrix Summary'!V79,Table1[feature.name],0))</f>
        <v>Support Victims of Domestic Violence</v>
      </c>
      <c r="X79" s="5">
        <f>VLOOKUP(V79,Data!A:H,6,FALSE)</f>
        <v>0</v>
      </c>
    </row>
    <row r="80" spans="2:24" ht="18" customHeight="1">
      <c r="B80" s="33"/>
      <c r="C80" s="48"/>
      <c r="D80" s="63"/>
      <c r="E80" s="3" t="str">
        <f>VLOOKUP(F80,Table1[],8,FALSE)</f>
        <v>1 point</v>
      </c>
      <c r="F80" s="75" t="s">
        <v>194</v>
      </c>
      <c r="G80" s="131" t="str">
        <f>INDEX(Table1[part_name],MATCH('Matrix Summary'!F80,Table1[feature.name],0))</f>
        <v>Implement Responsible Sourcing</v>
      </c>
      <c r="H80" s="4">
        <f>INDEX(Table1[min_points (0=no minimum stated)],MATCH('Matrix Summary'!F80,Table1[feature.name],0))</f>
        <v>0</v>
      </c>
      <c r="I80" s="18"/>
      <c r="J80" s="29" t="s">
        <v>3</v>
      </c>
      <c r="K80" s="30"/>
      <c r="L80" s="30"/>
      <c r="M80" s="3" t="str">
        <f>VLOOKUP(N80,Table1[],8,FALSE)</f>
        <v>Required</v>
      </c>
      <c r="N80" s="77" t="s">
        <v>345</v>
      </c>
      <c r="O80" s="131" t="str">
        <f>INDEX(Table1[part_name],MATCH('Matrix Summary'!N80,Table1[feature.name],0))</f>
        <v>Manage Asbestos Hazards</v>
      </c>
      <c r="P80" s="4">
        <f>INDEX(Table1[min_points (0=no minimum stated)],MATCH('Matrix Summary'!N80,Table1[feature.name],0))</f>
        <v>0</v>
      </c>
      <c r="Q80" s="55"/>
      <c r="X80" s="34"/>
    </row>
    <row r="81" spans="2:24" ht="18" customHeight="1">
      <c r="B81" s="33"/>
      <c r="C81" s="48"/>
      <c r="D81" s="63"/>
      <c r="E81" s="3" t="str">
        <f>VLOOKUP(F81,Table1[],8,FALSE)</f>
        <v>1 point</v>
      </c>
      <c r="F81" s="75" t="s">
        <v>197</v>
      </c>
      <c r="G81" s="131" t="str">
        <f>INDEX(Table1[part_name],MATCH('Matrix Summary'!F81,Table1[feature.name],0))</f>
        <v>Provide Gardening Space</v>
      </c>
      <c r="H81" s="4">
        <f>INDEX(Table1[min_points (0=no minimum stated)],MATCH('Matrix Summary'!F81,Table1[feature.name],0))</f>
        <v>0</v>
      </c>
      <c r="I81" s="18"/>
      <c r="J81" s="29" t="s">
        <v>3</v>
      </c>
      <c r="K81" s="30"/>
      <c r="L81" s="30"/>
      <c r="M81" s="3" t="str">
        <f>VLOOKUP(N81,Table1[],8,FALSE)</f>
        <v>Required</v>
      </c>
      <c r="N81" s="77" t="s">
        <v>346</v>
      </c>
      <c r="O81" s="131" t="str">
        <f>INDEX(Table1[part_name],MATCH('Matrix Summary'!N81,Table1[feature.name],0))</f>
        <v>Manage Lead Hazards</v>
      </c>
      <c r="P81" s="4">
        <f>INDEX(Table1[min_points (0=no minimum stated)],MATCH('Matrix Summary'!N81,Table1[feature.name],0))</f>
        <v>0</v>
      </c>
      <c r="Q81" s="55"/>
      <c r="R81" s="49" t="s">
        <v>170</v>
      </c>
      <c r="S81" s="49"/>
      <c r="T81" s="49"/>
      <c r="U81" s="49"/>
      <c r="V81" s="49"/>
      <c r="W81" s="49"/>
      <c r="X81" s="50" t="str">
        <f>SUM(R83:R91)&amp;" POINTS"</f>
        <v>0 POINTS</v>
      </c>
    </row>
    <row r="82" spans="2:24" ht="18" customHeight="1">
      <c r="B82" s="65"/>
      <c r="C82" s="63"/>
      <c r="D82" s="63"/>
      <c r="E82" s="3" t="str">
        <f>VLOOKUP(F82,Table1[],8,FALSE)</f>
        <v>1 point</v>
      </c>
      <c r="F82" s="75" t="s">
        <v>389</v>
      </c>
      <c r="G82" s="131" t="str">
        <f>INDEX(Table1[part_name],MATCH('Matrix Summary'!F82,Table1[feature.name],0))</f>
        <v>Provide Planting Support</v>
      </c>
      <c r="H82" s="4">
        <f>INDEX(Table1[min_points (0=no minimum stated)],MATCH('Matrix Summary'!F82,Table1[feature.name],0))</f>
        <v>0</v>
      </c>
      <c r="I82" s="18"/>
      <c r="J82" s="29" t="s">
        <v>3</v>
      </c>
      <c r="K82" s="30"/>
      <c r="L82" s="30"/>
      <c r="M82" s="3" t="str">
        <f>VLOOKUP(N82,Table1[],8,FALSE)</f>
        <v>Required</v>
      </c>
      <c r="N82" s="77" t="s">
        <v>347</v>
      </c>
      <c r="O82" s="131" t="str">
        <f>INDEX(Table1[part_name],MATCH('Matrix Summary'!N82,Table1[feature.name],0))</f>
        <v>Manage Polychlorinated Biphenyl (PCB) Hazards</v>
      </c>
      <c r="P82" s="4">
        <f>INDEX(Table1[min_points (0=no minimum stated)],MATCH('Matrix Summary'!N82,Table1[feature.name],0))</f>
        <v>0</v>
      </c>
      <c r="Q82" s="55"/>
      <c r="R82" s="24" t="s">
        <v>3</v>
      </c>
      <c r="S82" s="24" t="s">
        <v>4</v>
      </c>
      <c r="T82" s="24" t="s">
        <v>364</v>
      </c>
      <c r="U82" s="24" t="s">
        <v>5</v>
      </c>
      <c r="V82" s="25" t="s">
        <v>6</v>
      </c>
      <c r="W82" s="25" t="s">
        <v>7</v>
      </c>
      <c r="X82" s="26"/>
    </row>
    <row r="83" spans="2:24" ht="18" customHeight="1">
      <c r="B83" s="65"/>
      <c r="C83" s="63"/>
      <c r="D83" s="63"/>
      <c r="E83" s="3" t="str">
        <f>VLOOKUP(F83,Table1[],8,FALSE)</f>
        <v>1 point</v>
      </c>
      <c r="F83" s="75" t="s">
        <v>199</v>
      </c>
      <c r="G83" s="131" t="str">
        <f>INDEX(Table1[part_name],MATCH('Matrix Summary'!F83,Table1[feature.name],0))</f>
        <v>Ensure Food Access</v>
      </c>
      <c r="H83" s="4">
        <f>INDEX(Table1[min_points (0=no minimum stated)],MATCH('Matrix Summary'!F83,Table1[feature.name],0))</f>
        <v>0</v>
      </c>
      <c r="I83" s="18"/>
      <c r="J83" s="29" t="s">
        <v>3</v>
      </c>
      <c r="K83" s="30"/>
      <c r="L83" s="30"/>
      <c r="M83" s="3" t="str">
        <f>VLOOKUP(N83,Table1[],8,FALSE)</f>
        <v>Required</v>
      </c>
      <c r="N83" s="77" t="s">
        <v>348</v>
      </c>
      <c r="O83" s="131" t="str">
        <f>INDEX(Table1[part_name],MATCH('Matrix Summary'!N83,Table1[feature.name],0))</f>
        <v>Ensure Acceptable Structures</v>
      </c>
      <c r="P83" s="4">
        <f>INDEX(Table1[min_points (0=no minimum stated)],MATCH('Matrix Summary'!N83,Table1[feature.name],0))</f>
        <v>0</v>
      </c>
      <c r="Q83" s="55"/>
      <c r="R83" s="31"/>
      <c r="S83" s="30"/>
      <c r="T83" s="31"/>
      <c r="U83" s="3" t="str">
        <f>VLOOKUP(V83,Table1[],8,FALSE)</f>
        <v>10 points</v>
      </c>
      <c r="V83" s="75" t="s">
        <v>548</v>
      </c>
      <c r="W83" s="130" t="str">
        <f>INDEX(Table1[part_name],MATCH('Matrix Summary'!V83,Table1[feature.name],0))</f>
        <v>Propose Innovations</v>
      </c>
      <c r="X83" s="5">
        <f>VLOOKUP(V83,Data!A:H,6,FALSE)</f>
        <v>1</v>
      </c>
    </row>
    <row r="84" spans="2:24" ht="18" customHeight="1">
      <c r="B84" s="65"/>
      <c r="C84" s="63"/>
      <c r="D84" s="63"/>
      <c r="E84" s="3" t="str">
        <f>VLOOKUP(F84,Table1[],8,FALSE)</f>
        <v>1 point</v>
      </c>
      <c r="F84" s="75" t="s">
        <v>328</v>
      </c>
      <c r="G84" s="131" t="str">
        <f>INDEX(Table1[part_name],MATCH('Matrix Summary'!F84,Table1[feature.name],0))</f>
        <v>Limit Red and Processed Meats</v>
      </c>
      <c r="H84" s="4">
        <f>INDEX(Table1[min_points (0=no minimum stated)],MATCH('Matrix Summary'!F84,Table1[feature.name],0))</f>
        <v>0</v>
      </c>
      <c r="I84" s="18"/>
      <c r="J84" s="29" t="s">
        <v>3</v>
      </c>
      <c r="K84" s="30"/>
      <c r="L84" s="30"/>
      <c r="M84" s="3" t="str">
        <f>VLOOKUP(N84,Table1[],8,FALSE)</f>
        <v>Required</v>
      </c>
      <c r="N84" s="77" t="s">
        <v>349</v>
      </c>
      <c r="O84" s="131" t="str">
        <f>INDEX(Table1[part_name],MATCH('Matrix Summary'!N84,Table1[feature.name],0))</f>
        <v>Manage Exterior Paint and Soil</v>
      </c>
      <c r="P84" s="4">
        <f>INDEX(Table1[min_points (0=no minimum stated)],MATCH('Matrix Summary'!N84,Table1[feature.name],0))</f>
        <v>0</v>
      </c>
      <c r="Q84" s="55"/>
      <c r="R84" s="31"/>
      <c r="S84" s="30"/>
      <c r="T84" s="31"/>
      <c r="U84" s="3" t="str">
        <f>VLOOKUP(V84,Table1[],8,FALSE)</f>
        <v>1 point</v>
      </c>
      <c r="V84" s="75" t="s">
        <v>549</v>
      </c>
      <c r="W84" s="130" t="str">
        <f>INDEX(Table1[part_name],MATCH('Matrix Summary'!V84,Table1[feature.name],0))</f>
        <v>WELL AP</v>
      </c>
      <c r="X84" s="5">
        <f>VLOOKUP(V84,Data!A:H,6,FALSE)</f>
        <v>1</v>
      </c>
    </row>
    <row r="85" spans="2:24" ht="18" customHeight="1">
      <c r="B85" s="38"/>
      <c r="C85" s="18"/>
      <c r="D85" s="18"/>
      <c r="E85" s="18"/>
      <c r="F85" s="18"/>
      <c r="G85" s="18"/>
      <c r="H85" s="18"/>
      <c r="I85" s="18"/>
      <c r="J85" s="32"/>
      <c r="K85" s="30"/>
      <c r="L85" s="30"/>
      <c r="M85" s="3" t="str">
        <f>VLOOKUP(N85,Table1[],8,FALSE)</f>
        <v>1 point</v>
      </c>
      <c r="N85" s="75" t="s">
        <v>350</v>
      </c>
      <c r="O85" s="131" t="str">
        <f>INDEX(Table1[part_name],MATCH('Matrix Summary'!N85,Table1[feature.name],0))</f>
        <v>Manage Hazardous Waste</v>
      </c>
      <c r="P85" s="4">
        <f>INDEX(Table1[min_points (0=no minimum stated)],MATCH('Matrix Summary'!N85,Table1[feature.name],0))</f>
        <v>0</v>
      </c>
      <c r="Q85" s="55"/>
      <c r="R85" s="31"/>
      <c r="S85" s="30"/>
      <c r="T85" s="31"/>
      <c r="U85" s="3" t="str">
        <f>VLOOKUP(V85,Table1[],8,FALSE)</f>
        <v>1 point</v>
      </c>
      <c r="V85" s="75" t="s">
        <v>551</v>
      </c>
      <c r="W85" s="130" t="str">
        <f>INDEX(Table1[part_name],MATCH('Matrix Summary'!V85,Table1[feature.name],0))</f>
        <v>Offer WELL Educational Tours</v>
      </c>
      <c r="X85" s="5">
        <f>VLOOKUP(V85,Data!A:H,6,FALSE)</f>
        <v>1</v>
      </c>
    </row>
    <row r="86" spans="2:24" ht="18" customHeight="1">
      <c r="B86" s="58" t="s">
        <v>1</v>
      </c>
      <c r="C86" s="59"/>
      <c r="D86" s="59"/>
      <c r="E86" s="59"/>
      <c r="F86" s="59"/>
      <c r="G86" s="60"/>
      <c r="H86" s="60" t="str">
        <f>SUM(B88:B101)&amp;" POINTS"</f>
        <v>0 POINTS</v>
      </c>
      <c r="I86" s="18"/>
      <c r="J86" s="32"/>
      <c r="K86" s="30"/>
      <c r="L86" s="30"/>
      <c r="M86" s="3" t="str">
        <f>VLOOKUP(N86,Table1[],8,FALSE)</f>
        <v>2 points</v>
      </c>
      <c r="N86" s="75" t="s">
        <v>351</v>
      </c>
      <c r="O86" s="131" t="str">
        <f>INDEX(Table1[part_name],MATCH('Matrix Summary'!N86,Table1[feature.name],0))</f>
        <v>Manage Hazardous Materials</v>
      </c>
      <c r="P86" s="4">
        <f>INDEX(Table1[min_points (0=no minimum stated)],MATCH('Matrix Summary'!N86,Table1[feature.name],0))</f>
        <v>2</v>
      </c>
      <c r="Q86" s="55"/>
      <c r="R86" s="31"/>
      <c r="S86" s="30"/>
      <c r="T86" s="31"/>
      <c r="U86" s="3" t="str">
        <f>VLOOKUP(V86,Table1[],8,FALSE)</f>
        <v>1 point</v>
      </c>
      <c r="V86" s="75" t="s">
        <v>552</v>
      </c>
      <c r="W86" s="130" t="str">
        <f>INDEX(Table1[part_name],MATCH('Matrix Summary'!V86,Table1[feature.name],0))</f>
        <v>Complete Health and Well-Being Program</v>
      </c>
      <c r="X86" s="5">
        <f>VLOOKUP(V86,Data!A:H,6,FALSE)</f>
        <v>1</v>
      </c>
    </row>
    <row r="87" spans="2:24" ht="18" customHeight="1">
      <c r="B87" s="23" t="s">
        <v>3</v>
      </c>
      <c r="C87" s="24" t="s">
        <v>4</v>
      </c>
      <c r="D87" s="24" t="s">
        <v>364</v>
      </c>
      <c r="E87" s="24" t="s">
        <v>5</v>
      </c>
      <c r="F87" s="25" t="s">
        <v>6</v>
      </c>
      <c r="G87" s="25" t="s">
        <v>7</v>
      </c>
      <c r="H87" s="25"/>
      <c r="I87" s="18"/>
      <c r="J87" s="32"/>
      <c r="K87" s="30"/>
      <c r="L87" s="30"/>
      <c r="M87" s="3" t="str">
        <f>VLOOKUP(N87,Table1[],8,FALSE)</f>
        <v>2 points</v>
      </c>
      <c r="N87" s="75" t="s">
        <v>352</v>
      </c>
      <c r="O87" s="131" t="str">
        <f>INDEX(Table1[part_name],MATCH('Matrix Summary'!N87,Table1[feature.name],0))</f>
        <v>Implement Site Assessment and Cleanup</v>
      </c>
      <c r="P87" s="4">
        <f>INDEX(Table1[min_points (0=no minimum stated)],MATCH('Matrix Summary'!N87,Table1[feature.name],0))</f>
        <v>2</v>
      </c>
      <c r="Q87" s="55"/>
      <c r="R87" s="31"/>
      <c r="S87" s="30"/>
      <c r="T87" s="31"/>
      <c r="U87" s="3" t="str">
        <f>VLOOKUP(V87,Table1[],8,FALSE)</f>
        <v>5 points</v>
      </c>
      <c r="V87" s="75" t="s">
        <v>1117</v>
      </c>
      <c r="W87" s="130" t="str">
        <f>INDEX(Table1[part_name],MATCH('Matrix Summary'!V87,Table1[feature.name],0))</f>
        <v>Achieve Sustainable Building Certification</v>
      </c>
      <c r="X87" s="5">
        <f>VLOOKUP(V87,Data!A:H,6,FALSE)</f>
        <v>5</v>
      </c>
    </row>
    <row r="88" spans="2:24" ht="18" customHeight="1">
      <c r="B88" s="62" t="s">
        <v>3</v>
      </c>
      <c r="C88" s="63"/>
      <c r="D88" s="63"/>
      <c r="E88" s="3" t="str">
        <f>VLOOKUP(F88,Table1[],8,FALSE)</f>
        <v>Required</v>
      </c>
      <c r="F88" s="77" t="s">
        <v>10</v>
      </c>
      <c r="G88" s="131" t="str">
        <f>INDEX(Table1[part_name],MATCH('Matrix Summary'!F88,Table1[feature.name],0))</f>
        <v>Ensure Indoor Light Exposure</v>
      </c>
      <c r="H88" s="4">
        <f>INDEX(Table1[min_points (0=no minimum stated)],MATCH('Matrix Summary'!F88,Table1[feature.name],0))</f>
        <v>0</v>
      </c>
      <c r="I88" s="18"/>
      <c r="J88" s="32"/>
      <c r="K88" s="30"/>
      <c r="L88" s="30"/>
      <c r="M88" s="3" t="str">
        <f>VLOOKUP(N88,Table1[],8,FALSE)</f>
        <v>1 point</v>
      </c>
      <c r="N88" s="75" t="s">
        <v>353</v>
      </c>
      <c r="O88" s="131" t="str">
        <f>INDEX(Table1[part_name],MATCH('Matrix Summary'!N88,Table1[feature.name],0))</f>
        <v>Manage Pesticides</v>
      </c>
      <c r="P88" s="4">
        <f>INDEX(Table1[min_points (0=no minimum stated)],MATCH('Matrix Summary'!N88,Table1[feature.name],0))</f>
        <v>0</v>
      </c>
      <c r="Q88" s="55"/>
      <c r="R88" s="31"/>
      <c r="S88" s="30"/>
      <c r="T88" s="31"/>
      <c r="U88" s="3" t="str">
        <f>VLOOKUP(V88,Table1[],8,FALSE)</f>
        <v>2 points</v>
      </c>
      <c r="V88" s="75" t="s">
        <v>1127</v>
      </c>
      <c r="W88" s="130" t="str">
        <f>INDEX(Table1[part_name],MATCH('Matrix Summary'!V88,Table1[feature.name],0))</f>
        <v>Carbon Inventory</v>
      </c>
      <c r="X88" s="5">
        <f>VLOOKUP(V88,Data!A:H,6,FALSE)</f>
        <v>1</v>
      </c>
    </row>
    <row r="89" spans="2:24" ht="18" customHeight="1">
      <c r="B89" s="62" t="s">
        <v>3</v>
      </c>
      <c r="C89" s="63"/>
      <c r="D89" s="63"/>
      <c r="E89" s="3" t="str">
        <f>VLOOKUP(F89,Table1[],8,FALSE)</f>
        <v>Required</v>
      </c>
      <c r="F89" s="77" t="s">
        <v>565</v>
      </c>
      <c r="G89" s="131" t="str">
        <f>INDEX(Table1[part_name],MATCH('Matrix Summary'!F89,Table1[feature.name],0))</f>
        <v>Promote Lighting Education</v>
      </c>
      <c r="H89" s="4">
        <f>INDEX(Table1[min_points (0=no minimum stated)],MATCH('Matrix Summary'!F89,Table1[feature.name],0))</f>
        <v>0</v>
      </c>
      <c r="I89" s="18"/>
      <c r="J89" s="32"/>
      <c r="K89" s="30"/>
      <c r="L89" s="30"/>
      <c r="M89" s="3" t="str">
        <f>VLOOKUP(N89,Table1[],8,FALSE)</f>
        <v>1 point</v>
      </c>
      <c r="N89" s="75" t="s">
        <v>354</v>
      </c>
      <c r="O89" s="131" t="str">
        <f>INDEX(Table1[part_name],MATCH('Matrix Summary'!N89,Table1[feature.name],0))</f>
        <v>Limit Hazardous Materials</v>
      </c>
      <c r="P89" s="4">
        <f>INDEX(Table1[min_points (0=no minimum stated)],MATCH('Matrix Summary'!N89,Table1[feature.name],0))</f>
        <v>0</v>
      </c>
      <c r="Q89" s="55"/>
      <c r="R89" s="31"/>
      <c r="S89" s="30"/>
      <c r="T89" s="31"/>
      <c r="U89" s="3" t="str">
        <f>VLOOKUP(V89,Table1[],8,FALSE)</f>
        <v>3 points</v>
      </c>
      <c r="V89" s="75" t="s">
        <v>1129</v>
      </c>
      <c r="W89" s="130" t="str">
        <f>INDEX(Table1[part_name],MATCH('Matrix Summary'!V89,Table1[feature.name],0))</f>
        <v>Carbon Reduction Goal</v>
      </c>
      <c r="X89" s="5">
        <f>VLOOKUP(V89,Data!A:H,6,FALSE)</f>
        <v>1</v>
      </c>
    </row>
    <row r="90" spans="2:24" ht="18" customHeight="1">
      <c r="B90" s="62" t="s">
        <v>3</v>
      </c>
      <c r="C90" s="63"/>
      <c r="D90" s="63"/>
      <c r="E90" s="3" t="str">
        <f>VLOOKUP(F90,Table1[],8,FALSE)</f>
        <v>Required</v>
      </c>
      <c r="F90" s="77" t="s">
        <v>13</v>
      </c>
      <c r="G90" s="131" t="str">
        <f>INDEX(Table1[part_name],MATCH('Matrix Summary'!F90,Table1[feature.name],0))</f>
        <v>Light Levels for Visual Acuity</v>
      </c>
      <c r="H90" s="4">
        <f>INDEX(Table1[min_points (0=no minimum stated)],MATCH('Matrix Summary'!F90,Table1[feature.name],0))</f>
        <v>0</v>
      </c>
      <c r="I90" s="18"/>
      <c r="J90" s="32"/>
      <c r="K90" s="30"/>
      <c r="L90" s="30"/>
      <c r="M90" s="3" t="str">
        <f>VLOOKUP(N90,Table1[],8,FALSE)</f>
        <v>1 point</v>
      </c>
      <c r="N90" s="75" t="s">
        <v>355</v>
      </c>
      <c r="O90" s="131" t="str">
        <f>INDEX(Table1[part_name],MATCH('Matrix Summary'!N90,Table1[feature.name],0))</f>
        <v>Ensure Acceptable Cleaning Ingredients</v>
      </c>
      <c r="P90" s="4">
        <f>INDEX(Table1[min_points (0=no minimum stated)],MATCH('Matrix Summary'!N90,Table1[feature.name],0))</f>
        <v>0</v>
      </c>
      <c r="Q90" s="55"/>
      <c r="R90" s="31"/>
      <c r="S90" s="30"/>
      <c r="T90" s="31"/>
      <c r="U90" s="3" t="str">
        <f>VLOOKUP(V90,Table1[],8,FALSE)</f>
        <v>3 points</v>
      </c>
      <c r="V90" s="75" t="s">
        <v>1130</v>
      </c>
      <c r="W90" s="130" t="str">
        <f>INDEX(Table1[part_name],MATCH('Matrix Summary'!V90,Table1[feature.name],0))</f>
        <v>Carbon Reduction</v>
      </c>
      <c r="X90" s="5">
        <f>VLOOKUP(V90,Data!A:H,6,FALSE)</f>
        <v>0</v>
      </c>
    </row>
    <row r="91" spans="2:24" ht="18" customHeight="1">
      <c r="B91" s="65"/>
      <c r="C91" s="63"/>
      <c r="D91" s="63"/>
      <c r="E91" s="3" t="str">
        <f>VLOOKUP(F91,Table1[],8,FALSE)</f>
        <v>3 points</v>
      </c>
      <c r="F91" s="75" t="s">
        <v>16</v>
      </c>
      <c r="G91" s="131" t="str">
        <f>INDEX(Table1[part_name],MATCH('Matrix Summary'!F91,Table1[feature.name],0))</f>
        <v>Lighting for the Circadian System</v>
      </c>
      <c r="H91" s="4">
        <f>INDEX(Table1[min_points (0=no minimum stated)],MATCH('Matrix Summary'!F91,Table1[feature.name],0))</f>
        <v>1</v>
      </c>
      <c r="I91" s="18"/>
      <c r="J91" s="32"/>
      <c r="K91" s="30"/>
      <c r="L91" s="30"/>
      <c r="M91" s="3" t="str">
        <f>VLOOKUP(N91,Table1[],8,FALSE)</f>
        <v>1 point</v>
      </c>
      <c r="N91" s="75" t="s">
        <v>476</v>
      </c>
      <c r="O91" s="131" t="str">
        <f>INDEX(Table1[part_name],MATCH('Matrix Summary'!N91,Table1[feature.name],0))</f>
        <v>Implement Acceptable Cleaning Practices</v>
      </c>
      <c r="P91" s="4">
        <f>INDEX(Table1[min_points (0=no minimum stated)],MATCH('Matrix Summary'!N91,Table1[feature.name],0))</f>
        <v>0</v>
      </c>
      <c r="Q91" s="55"/>
      <c r="R91" s="31"/>
      <c r="S91" s="30"/>
      <c r="T91" s="31"/>
      <c r="U91" s="3" t="str">
        <f>VLOOKUP(V91,Table1[],8,FALSE)</f>
        <v>2 points</v>
      </c>
      <c r="V91" s="75" t="s">
        <v>1131</v>
      </c>
      <c r="W91" s="130" t="str">
        <f>INDEX(Table1[part_name],MATCH('Matrix Summary'!V91,Table1[feature.name],0))</f>
        <v>Carbon Neutral</v>
      </c>
      <c r="X91" s="5">
        <f>VLOOKUP(V91,Data!A:H,6,FALSE)</f>
        <v>0</v>
      </c>
    </row>
    <row r="92" spans="2:24" ht="16">
      <c r="B92" s="65"/>
      <c r="C92" s="63"/>
      <c r="D92" s="101"/>
      <c r="E92" s="3" t="str">
        <f>VLOOKUP(F92,Table1[],8,FALSE)</f>
        <v>2 points</v>
      </c>
      <c r="F92" s="75" t="s">
        <v>17</v>
      </c>
      <c r="G92" s="131" t="str">
        <f>INDEX(Table1[part_name],MATCH('Matrix Summary'!F92,Table1[feature.name],0))</f>
        <v>Control Solar Glare</v>
      </c>
      <c r="H92" s="4">
        <f>INDEX(Table1[min_points (0=no minimum stated)],MATCH('Matrix Summary'!F92,Table1[feature.name],0))</f>
        <v>2</v>
      </c>
      <c r="I92" s="18"/>
      <c r="J92" s="32"/>
      <c r="K92" s="30"/>
      <c r="L92" s="30"/>
      <c r="M92" s="3" t="str">
        <f>VLOOKUP(N92,Table1[],8,FALSE)</f>
        <v>2 points</v>
      </c>
      <c r="N92" s="75" t="s">
        <v>356</v>
      </c>
      <c r="O92" s="131" t="str">
        <f>INDEX(Table1[part_name],MATCH('Matrix Summary'!N92,Table1[feature.name],0))</f>
        <v>Manage Volatile Organic Compounds</v>
      </c>
      <c r="P92" s="4">
        <f>INDEX(Table1[min_points (0=no minimum stated)],MATCH('Matrix Summary'!N92,Table1[feature.name],0))</f>
        <v>2</v>
      </c>
      <c r="Q92" s="55"/>
      <c r="R92" s="51"/>
      <c r="S92" s="52"/>
      <c r="T92" s="52"/>
      <c r="U92" s="51"/>
      <c r="V92" s="53"/>
      <c r="W92" s="53"/>
      <c r="X92" s="54"/>
    </row>
    <row r="93" spans="2:24" ht="18" customHeight="1">
      <c r="B93" s="65"/>
      <c r="C93" s="63"/>
      <c r="D93" s="101"/>
      <c r="E93" s="3" t="str">
        <f>VLOOKUP(F93,Table1[],8,FALSE)</f>
        <v>2 points</v>
      </c>
      <c r="F93" s="75" t="s">
        <v>393</v>
      </c>
      <c r="G93" s="131" t="str">
        <f>INDEX(Table1[part_name],MATCH('Matrix Summary'!F93,Table1[feature.name],0))</f>
        <v>Manage Glare from Electric Lighting</v>
      </c>
      <c r="H93" s="4">
        <f>INDEX(Table1[min_points (0=no minimum stated)],MATCH('Matrix Summary'!F93,Table1[feature.name],0))</f>
        <v>2</v>
      </c>
      <c r="I93" s="18"/>
      <c r="J93" s="32"/>
      <c r="K93" s="30"/>
      <c r="L93" s="30"/>
      <c r="M93" s="3" t="str">
        <f>VLOOKUP(N93,Table1[],8,FALSE)</f>
        <v>1 point</v>
      </c>
      <c r="N93" s="75" t="s">
        <v>479</v>
      </c>
      <c r="O93" s="131" t="str">
        <f>INDEX(Table1[part_name],MATCH('Matrix Summary'!N93,Table1[feature.name],0))</f>
        <v>Manage Semi-Volatile Organic Compounds (SVOCs)</v>
      </c>
      <c r="P93" s="4">
        <f>INDEX(Table1[min_points (0=no minimum stated)],MATCH('Matrix Summary'!N93,Table1[feature.name],0))</f>
        <v>0</v>
      </c>
      <c r="Q93" s="55"/>
      <c r="R93" s="18"/>
      <c r="S93" s="18"/>
      <c r="T93" s="70" t="s">
        <v>1132</v>
      </c>
      <c r="U93" s="71"/>
      <c r="V93" s="71"/>
      <c r="W93" s="71"/>
      <c r="X93" s="56"/>
    </row>
    <row r="94" spans="2:24" ht="18" customHeight="1">
      <c r="B94" s="65"/>
      <c r="C94" s="63"/>
      <c r="D94" s="63"/>
      <c r="E94" s="3" t="str">
        <f>VLOOKUP(F94,Table1[],8,FALSE)</f>
        <v>1 point</v>
      </c>
      <c r="F94" s="75" t="s">
        <v>20</v>
      </c>
      <c r="G94" s="131" t="str">
        <f>INDEX(Table1[part_name],MATCH('Matrix Summary'!F94,Table1[feature.name],0))</f>
        <v>Implement Enhanced Daylight Plan</v>
      </c>
      <c r="H94" s="4">
        <f>INDEX(Table1[min_points (0=no minimum stated)],MATCH('Matrix Summary'!F94,Table1[feature.name],0))</f>
        <v>0</v>
      </c>
      <c r="I94" s="18"/>
      <c r="J94" s="32"/>
      <c r="K94" s="30"/>
      <c r="L94" s="30"/>
      <c r="M94" s="3" t="str">
        <f>VLOOKUP(N94,Table1[],8,FALSE)</f>
        <v>1 point</v>
      </c>
      <c r="N94" s="75" t="s">
        <v>480</v>
      </c>
      <c r="O94" s="131" t="str">
        <f>INDEX(Table1[part_name],MATCH('Matrix Summary'!N94,Table1[feature.name],0))</f>
        <v>Purchase Compliant Products</v>
      </c>
      <c r="P94" s="4">
        <f>INDEX(Table1[min_points (0=no minimum stated)],MATCH('Matrix Summary'!N94,Table1[feature.name],0))</f>
        <v>0</v>
      </c>
      <c r="Q94" s="55"/>
      <c r="R94" s="18"/>
      <c r="S94" s="18"/>
      <c r="T94" s="6" t="str">
        <f>(SUM(COUNTIF(B4:B101,"Y")+COUNTIF(J3:J102,"Y")+COUNTIF(R4:R91,"Y"))-11)&amp; " YES"</f>
        <v>59 YES</v>
      </c>
      <c r="U94" s="71"/>
      <c r="V94" s="71"/>
      <c r="W94" s="71"/>
      <c r="X94" s="57"/>
    </row>
    <row r="95" spans="2:24" ht="18" customHeight="1">
      <c r="B95" s="65"/>
      <c r="C95" s="63"/>
      <c r="D95" s="63"/>
      <c r="E95" s="3" t="str">
        <f>VLOOKUP(F95,Table1[],8,FALSE)</f>
        <v>2 points</v>
      </c>
      <c r="F95" s="75" t="s">
        <v>23</v>
      </c>
      <c r="G95" s="131" t="str">
        <f>INDEX(Table1[part_name],MATCH('Matrix Summary'!F95,Table1[feature.name],0))</f>
        <v>Implement Enhanced Daylight Simulation</v>
      </c>
      <c r="H95" s="4">
        <f>INDEX(Table1[min_points (0=no minimum stated)],MATCH('Matrix Summary'!F95,Table1[feature.name],0))</f>
        <v>1</v>
      </c>
      <c r="I95" s="18"/>
      <c r="J95" s="32"/>
      <c r="K95" s="30"/>
      <c r="L95" s="30"/>
      <c r="M95" s="3" t="str">
        <f>VLOOKUP(N95,Table1[],8,FALSE)</f>
        <v>2 points</v>
      </c>
      <c r="N95" s="75" t="s">
        <v>357</v>
      </c>
      <c r="O95" s="131" t="str">
        <f>INDEX(Table1[part_name],MATCH('Matrix Summary'!N95,Table1[feature.name],0))</f>
        <v>Manage Furniture and Furnishings Emissions</v>
      </c>
      <c r="P95" s="4">
        <f>INDEX(Table1[min_points (0=no minimum stated)],MATCH('Matrix Summary'!N95,Table1[feature.name],0))</f>
        <v>1</v>
      </c>
      <c r="Q95" s="55"/>
      <c r="R95" s="61"/>
      <c r="S95" s="18"/>
      <c r="T95" s="6" t="str">
        <f>SUM(COUNTIF(C4:C98,"Y")+COUNTIF(K3:K100,"Y")+COUNTIF(S4:S86,"Y"))&amp; " MAYBE"</f>
        <v>0 MAYBE</v>
      </c>
      <c r="U95" s="71"/>
      <c r="V95" s="87">
        <f>((SUM(COUNTIF(B4:B101,"Y")+COUNTIF(J3:J102,"Y")+COUNTIF(R4:R87,"Y"))-11)+SUM(COUNTIF(C4:C101,"Y")+COUNTIF(K3:K102,"Y")+COUNTIF(S4:S87,"Y")))/COUNTIF(Table1[part_points],"P")</f>
        <v>1</v>
      </c>
      <c r="W95" s="87"/>
      <c r="X95" s="57"/>
    </row>
    <row r="96" spans="2:24" ht="16">
      <c r="B96" s="65"/>
      <c r="C96" s="63"/>
      <c r="D96" s="63"/>
      <c r="E96" s="3" t="str">
        <f>VLOOKUP(F96,Table1[],8,FALSE)</f>
        <v>1 point</v>
      </c>
      <c r="F96" s="75" t="s">
        <v>394</v>
      </c>
      <c r="G96" s="131" t="str">
        <f>INDEX(Table1[part_name],MATCH('Matrix Summary'!F96,Table1[feature.name],0))</f>
        <v>Ensure Views</v>
      </c>
      <c r="H96" s="4">
        <f>INDEX(Table1[min_points (0=no minimum stated)],MATCH('Matrix Summary'!F96,Table1[feature.name],0))</f>
        <v>0</v>
      </c>
      <c r="I96" s="18"/>
      <c r="J96" s="121"/>
      <c r="K96" s="119"/>
      <c r="L96" s="30"/>
      <c r="M96" s="3" t="str">
        <f>VLOOKUP(N96,Table1[],8,FALSE)</f>
        <v>1 point</v>
      </c>
      <c r="N96" s="75" t="s">
        <v>358</v>
      </c>
      <c r="O96" s="131" t="str">
        <f>INDEX(Table1[part_name],MATCH('Matrix Summary'!N96,Table1[feature.name],0))</f>
        <v>Manage Flooring and Insulation Emissions</v>
      </c>
      <c r="P96" s="4">
        <f>INDEX(Table1[min_points (0=no minimum stated)],MATCH('Matrix Summary'!N96,Table1[feature.name],0))</f>
        <v>0</v>
      </c>
      <c r="Q96" s="55"/>
      <c r="R96" s="18"/>
      <c r="S96" s="18"/>
      <c r="T96" s="6" t="str">
        <f>COUNTIF(Table1[part_points],"P")-(SUM(COUNTIF(B4:C101,"Y")+COUNTIF(J3:K102,"Y")+COUNTIF(R4:S87,"Y"))-11)&amp; " NO"</f>
        <v>0 NO</v>
      </c>
      <c r="U96" s="71"/>
      <c r="V96" s="88"/>
      <c r="W96" s="88"/>
      <c r="X96" s="57"/>
    </row>
    <row r="97" spans="1:24" ht="16">
      <c r="B97" s="65"/>
      <c r="C97" s="63"/>
      <c r="D97" s="63"/>
      <c r="E97" s="3" t="str">
        <f>VLOOKUP(F97,Table1[],8,FALSE)</f>
        <v>1 point</v>
      </c>
      <c r="F97" s="75" t="s">
        <v>26</v>
      </c>
      <c r="G97" s="131" t="str">
        <f>INDEX(Table1[part_name],MATCH('Matrix Summary'!F97,Table1[feature.name],0))</f>
        <v>Manage Brightness</v>
      </c>
      <c r="H97" s="4">
        <f>INDEX(Table1[min_points (0=no minimum stated)],MATCH('Matrix Summary'!F97,Table1[feature.name],0))</f>
        <v>0</v>
      </c>
      <c r="I97" s="18"/>
      <c r="J97" s="121"/>
      <c r="K97" s="119"/>
      <c r="L97" s="30"/>
      <c r="M97" s="3" t="str">
        <f>VLOOKUP(N97,Table1[],8,FALSE)</f>
        <v>3 points</v>
      </c>
      <c r="N97" s="132" t="s">
        <v>484</v>
      </c>
      <c r="O97" s="131" t="str">
        <f>INDEX(Table1[part_name],MATCH('Matrix Summary'!N97,Table1[feature.name],0))</f>
        <v>Manage Product Emissions: Adhesives, Sealants, Paints and Coatings</v>
      </c>
      <c r="P97" s="4">
        <f>INDEX(Table1[min_points (0=no minimum stated)],MATCH('Matrix Summary'!N97,Table1[feature.name],0))</f>
        <v>1</v>
      </c>
      <c r="Q97" s="18"/>
      <c r="R97" s="61"/>
      <c r="S97" s="18"/>
      <c r="T97" s="70" t="s">
        <v>365</v>
      </c>
      <c r="U97" s="71"/>
      <c r="V97" s="88"/>
      <c r="W97" s="88"/>
      <c r="X97" s="57"/>
    </row>
    <row r="98" spans="1:24" ht="18" customHeight="1">
      <c r="B98" s="65"/>
      <c r="C98" s="63"/>
      <c r="D98" s="63"/>
      <c r="E98" s="3" t="str">
        <f>VLOOKUP(F98,Table1[],8,FALSE)</f>
        <v>1 point</v>
      </c>
      <c r="F98" s="75" t="s">
        <v>28</v>
      </c>
      <c r="G98" s="131" t="str">
        <f>INDEX(Table1[part_name],MATCH('Matrix Summary'!F98,Table1[feature.name],0))</f>
        <v>Ensure Color Rendering Quality</v>
      </c>
      <c r="H98" s="4">
        <f>INDEX(Table1[min_points (0=no minimum stated)],MATCH('Matrix Summary'!F98,Table1[feature.name],0))</f>
        <v>0</v>
      </c>
      <c r="I98" s="18"/>
      <c r="J98" s="121"/>
      <c r="K98" s="119"/>
      <c r="L98" s="30"/>
      <c r="M98" s="3" t="str">
        <f>VLOOKUP(N98,Table1[],8,FALSE)</f>
        <v>2 points</v>
      </c>
      <c r="N98" s="132" t="s">
        <v>485</v>
      </c>
      <c r="O98" s="131" t="str">
        <f>INDEX(Table1[part_name],MATCH('Matrix Summary'!N98,Table1[feature.name],0))</f>
        <v>Manage Product Content: Adhesives, Sealants, Paints and Coatings</v>
      </c>
      <c r="P98" s="4">
        <f>INDEX(Table1[min_points (0=no minimum stated)],MATCH('Matrix Summary'!N98,Table1[feature.name],0))</f>
        <v>1</v>
      </c>
      <c r="Q98" s="18"/>
      <c r="R98" s="61"/>
      <c r="S98" s="18"/>
      <c r="T98" s="6" t="str">
        <f>SUM(B4:B101,J6:J102,R4:R91)&amp; " YES"</f>
        <v>0 YES</v>
      </c>
      <c r="U98" s="88"/>
      <c r="V98" s="88"/>
      <c r="W98" s="88"/>
      <c r="X98" s="64"/>
    </row>
    <row r="99" spans="1:24" ht="18" customHeight="1">
      <c r="B99" s="65"/>
      <c r="C99" s="63"/>
      <c r="D99" s="63"/>
      <c r="E99" s="3" t="str">
        <f>VLOOKUP(F99,Table1[],8,FALSE)</f>
        <v>1 point</v>
      </c>
      <c r="F99" s="75" t="s">
        <v>395</v>
      </c>
      <c r="G99" s="131" t="str">
        <f>INDEX(Table1[part_name],MATCH('Matrix Summary'!F99,Table1[feature.name],0))</f>
        <v>Manage Flicker</v>
      </c>
      <c r="H99" s="4">
        <f>INDEX(Table1[min_points (0=no minimum stated)],MATCH('Matrix Summary'!F99,Table1[feature.name],0))</f>
        <v>0</v>
      </c>
      <c r="I99" s="18"/>
      <c r="J99" s="121"/>
      <c r="K99" s="119"/>
      <c r="L99" s="30"/>
      <c r="M99" s="3" t="str">
        <f>VLOOKUP(N99,Table1[],8,FALSE)</f>
        <v>2 points</v>
      </c>
      <c r="N99" s="75" t="s">
        <v>486</v>
      </c>
      <c r="O99" s="131" t="str">
        <f>INDEX(Table1[part_name],MATCH('Matrix Summary'!N99,Table1[feature.name],0))</f>
        <v>Select Optimized Materials</v>
      </c>
      <c r="P99" s="4">
        <f>INDEX(Table1[min_points (0=no minimum stated)],MATCH('Matrix Summary'!N99,Table1[feature.name],0))</f>
        <v>1</v>
      </c>
      <c r="Q99" s="18"/>
      <c r="R99" s="61"/>
      <c r="S99" s="18"/>
      <c r="T99" s="6" t="str">
        <f>SUM(C4:C101,K3:K102,S4:S91)&amp; " MAYBE"</f>
        <v>0 MAYBE</v>
      </c>
      <c r="U99" s="71"/>
      <c r="V99" s="88"/>
      <c r="W99" s="88"/>
      <c r="X99" s="64"/>
    </row>
    <row r="100" spans="1:24" ht="18" customHeight="1">
      <c r="B100" s="65"/>
      <c r="C100" s="63"/>
      <c r="D100" s="63"/>
      <c r="E100" s="3" t="str">
        <f>VLOOKUP(F100,Table1[],8,FALSE)</f>
        <v>1 point</v>
      </c>
      <c r="F100" s="75" t="s">
        <v>32</v>
      </c>
      <c r="G100" s="131" t="str">
        <f>INDEX(Table1[part_name],MATCH('Matrix Summary'!F100,Table1[feature.name],0))</f>
        <v>Enhance Occupant Controllability</v>
      </c>
      <c r="H100" s="4">
        <f>INDEX(Table1[min_points (0=no minimum stated)],MATCH('Matrix Summary'!F100,Table1[feature.name],0))</f>
        <v>0</v>
      </c>
      <c r="I100" s="18"/>
      <c r="J100" s="121"/>
      <c r="K100" s="119"/>
      <c r="L100" s="30"/>
      <c r="M100" s="3" t="str">
        <f>VLOOKUP(N100,Table1[],8,FALSE)</f>
        <v>2 points</v>
      </c>
      <c r="N100" s="75" t="s">
        <v>488</v>
      </c>
      <c r="O100" s="131" t="str">
        <f>INDEX(Table1[part_name],MATCH('Matrix Summary'!N100,Table1[feature.name],0))</f>
        <v>Promote Ingredient Disclosure</v>
      </c>
      <c r="P100" s="4">
        <f>INDEX(Table1[min_points (0=no minimum stated)],MATCH('Matrix Summary'!N100,Table1[feature.name],0))</f>
        <v>1</v>
      </c>
      <c r="Q100" s="18"/>
      <c r="R100" s="61"/>
      <c r="S100" s="18"/>
      <c r="T100" s="8"/>
      <c r="U100" s="7"/>
      <c r="V100" s="88"/>
      <c r="W100" s="88"/>
      <c r="X100" s="64"/>
    </row>
    <row r="101" spans="1:24" ht="18" customHeight="1">
      <c r="B101" s="65"/>
      <c r="C101" s="63"/>
      <c r="D101" s="63"/>
      <c r="E101" s="3" t="str">
        <f>VLOOKUP(F101,Table1[],8,FALSE)</f>
        <v>1 point</v>
      </c>
      <c r="F101" s="75" t="s">
        <v>36</v>
      </c>
      <c r="G101" s="131" t="str">
        <f>INDEX(Table1[part_name],MATCH('Matrix Summary'!F101,Table1[feature.name],0))</f>
        <v>Provide Supplemental Lighting</v>
      </c>
      <c r="H101" s="4">
        <f>INDEX(Table1[min_points (0=no minimum stated)],MATCH('Matrix Summary'!F101,Table1[feature.name],0))</f>
        <v>0</v>
      </c>
      <c r="I101" s="18"/>
      <c r="J101" s="121"/>
      <c r="K101" s="119"/>
      <c r="L101" s="30"/>
      <c r="M101" s="3" t="str">
        <f>VLOOKUP(N101,Table1[],8,FALSE)</f>
        <v>1 point</v>
      </c>
      <c r="N101" s="75" t="s">
        <v>573</v>
      </c>
      <c r="O101" s="131" t="str">
        <f>INDEX(Table1[part_name],MATCH('Matrix Summary'!N101,Table1[feature.name],0))</f>
        <v>Reduce Respiratory Particle Exposure</v>
      </c>
      <c r="P101" s="4">
        <f>INDEX(Table1[min_points (0=no minimum stated)],MATCH('Matrix Summary'!N101,Table1[feature.name],0))</f>
        <v>0</v>
      </c>
      <c r="R101" s="61"/>
      <c r="S101" s="18"/>
      <c r="T101" s="9" t="s">
        <v>340</v>
      </c>
      <c r="U101" s="71"/>
      <c r="V101" s="89"/>
      <c r="W101" s="89"/>
      <c r="X101" s="66"/>
    </row>
    <row r="102" spans="1:24" ht="16">
      <c r="A102" s="18"/>
      <c r="B102" s="38"/>
      <c r="C102" s="18"/>
      <c r="D102" s="18"/>
      <c r="E102" s="18"/>
      <c r="F102" s="18"/>
      <c r="G102" s="18"/>
      <c r="H102" s="18"/>
      <c r="I102" s="18"/>
      <c r="J102" s="30"/>
      <c r="K102" s="30"/>
      <c r="L102" s="30"/>
      <c r="M102" s="3" t="str">
        <f>VLOOKUP(N102,Table1[],8,FALSE)</f>
        <v>1 point</v>
      </c>
      <c r="N102" s="75" t="s">
        <v>575</v>
      </c>
      <c r="O102" s="131" t="str">
        <f>INDEX(Table1[part_name],MATCH('Matrix Summary'!N102,Table1[feature.name],0))</f>
        <v>Address Surface Hand Touch</v>
      </c>
      <c r="P102" s="4">
        <f>INDEX(Table1[min_points (0=no minimum stated)],MATCH('Matrix Summary'!N102,Table1[feature.name],0))</f>
        <v>0</v>
      </c>
      <c r="R102" s="61"/>
      <c r="S102" s="18"/>
      <c r="T102" s="71" t="s">
        <v>339</v>
      </c>
      <c r="U102" s="71"/>
      <c r="V102" s="90"/>
      <c r="W102" s="91"/>
      <c r="X102" s="66"/>
    </row>
    <row r="103" spans="1:24" ht="15">
      <c r="A103" s="18"/>
      <c r="B103" s="38"/>
      <c r="C103" s="18"/>
      <c r="D103" s="18"/>
      <c r="E103" s="18"/>
      <c r="F103" s="18"/>
      <c r="T103" s="71"/>
      <c r="U103" s="71"/>
      <c r="V103" s="92"/>
      <c r="W103" s="92"/>
      <c r="X103" s="64"/>
    </row>
    <row r="104" spans="1:24" ht="15">
      <c r="A104" s="18"/>
      <c r="B104" s="38"/>
      <c r="T104" s="71" t="s">
        <v>362</v>
      </c>
      <c r="U104" s="71"/>
      <c r="V104" s="92"/>
      <c r="W104" s="93" t="s">
        <v>363</v>
      </c>
      <c r="X104" s="64"/>
    </row>
    <row r="105" spans="1:24" ht="15">
      <c r="A105" s="18"/>
      <c r="B105" s="38"/>
      <c r="G105" s="18"/>
      <c r="H105" s="18"/>
      <c r="I105" s="18"/>
      <c r="J105" s="18"/>
      <c r="K105" s="18"/>
      <c r="L105" s="18"/>
      <c r="M105" s="42"/>
      <c r="N105" s="18"/>
      <c r="O105" s="18"/>
      <c r="P105" s="80">
        <f>VLOOKUP(N101,Data!A:H,6,FALSE)</f>
        <v>0</v>
      </c>
      <c r="R105" s="61"/>
      <c r="S105" s="18"/>
      <c r="T105" s="71" t="s">
        <v>361</v>
      </c>
      <c r="U105" s="71"/>
      <c r="V105" s="92"/>
      <c r="W105" s="93" t="s">
        <v>1424</v>
      </c>
      <c r="X105" s="64"/>
    </row>
    <row r="106" spans="1:24" ht="15">
      <c r="A106" s="18"/>
      <c r="B106" s="38"/>
      <c r="D106" s="18"/>
      <c r="E106" s="110" t="s">
        <v>602</v>
      </c>
      <c r="F106" s="18"/>
      <c r="H106" s="18"/>
      <c r="I106" s="18"/>
      <c r="J106" s="18"/>
      <c r="K106" s="18"/>
      <c r="L106" s="18"/>
      <c r="M106" s="18"/>
      <c r="N106" s="18"/>
      <c r="O106" s="18"/>
      <c r="P106" s="80">
        <f>VLOOKUP(N102,Data!A:H,6,FALSE)</f>
        <v>0</v>
      </c>
      <c r="R106" s="61"/>
      <c r="S106" s="18"/>
      <c r="T106" s="7"/>
      <c r="U106" s="71"/>
      <c r="V106" s="92"/>
      <c r="W106" s="93"/>
      <c r="X106" s="64"/>
    </row>
    <row r="107" spans="1:24" ht="15">
      <c r="A107" s="18"/>
      <c r="B107" s="38"/>
      <c r="D107" s="18"/>
      <c r="E107" s="133" t="s">
        <v>601</v>
      </c>
      <c r="F107" s="18"/>
      <c r="H107" s="18"/>
      <c r="I107" s="18"/>
      <c r="J107" s="18"/>
      <c r="K107" s="18"/>
      <c r="L107" s="18"/>
      <c r="M107" s="18"/>
      <c r="N107" s="18"/>
      <c r="O107" s="18"/>
      <c r="P107" s="18"/>
      <c r="R107" s="61"/>
      <c r="S107" s="18"/>
      <c r="T107" s="10" t="s">
        <v>359</v>
      </c>
      <c r="U107" s="71"/>
      <c r="V107" s="92"/>
      <c r="W107" s="93">
        <f>SUM(B17:C101,J16:K102,R18:S85)</f>
        <v>0</v>
      </c>
      <c r="X107" s="64"/>
    </row>
    <row r="108" spans="1:24" ht="15">
      <c r="A108" s="18"/>
      <c r="B108" s="67"/>
      <c r="C108" s="68"/>
      <c r="D108" s="68"/>
      <c r="E108" s="68"/>
      <c r="F108" s="68"/>
      <c r="G108" s="68"/>
      <c r="H108" s="68"/>
      <c r="I108" s="68"/>
      <c r="J108" s="68"/>
      <c r="K108" s="68"/>
      <c r="L108" s="68"/>
      <c r="M108" s="68"/>
      <c r="N108" s="68"/>
      <c r="O108" s="68"/>
      <c r="P108" s="68"/>
      <c r="Q108" s="68"/>
      <c r="R108" s="134"/>
      <c r="S108" s="68"/>
      <c r="T108" s="135" t="s">
        <v>360</v>
      </c>
      <c r="U108" s="136"/>
      <c r="V108" s="137"/>
      <c r="W108" s="138" t="str">
        <f>VLOOKUP(W107,Table2[],2)</f>
        <v>Not Certified</v>
      </c>
      <c r="X108" s="139"/>
    </row>
    <row r="109" spans="1:24">
      <c r="J109" s="18"/>
      <c r="K109" s="18"/>
      <c r="L109" s="18"/>
      <c r="M109" s="42"/>
      <c r="N109" s="18"/>
      <c r="O109" s="18"/>
      <c r="R109" s="18"/>
    </row>
    <row r="110" spans="1:24">
      <c r="J110" s="18"/>
      <c r="K110" s="18"/>
      <c r="L110" s="18"/>
      <c r="M110" s="42"/>
      <c r="N110" s="18"/>
      <c r="O110" s="18"/>
      <c r="P110" s="18"/>
      <c r="R110" s="18"/>
    </row>
    <row r="111" spans="1:24">
      <c r="J111" s="18"/>
      <c r="K111" s="18"/>
      <c r="L111" s="18"/>
      <c r="M111" s="42"/>
      <c r="N111" s="18"/>
      <c r="O111" s="18"/>
      <c r="P111" s="18"/>
      <c r="R111" s="18"/>
    </row>
    <row r="112" spans="1:24">
      <c r="P112" s="18"/>
    </row>
    <row r="113" spans="16:16">
      <c r="P113" s="18"/>
    </row>
  </sheetData>
  <mergeCells count="1">
    <mergeCell ref="B2:X2"/>
  </mergeCells>
  <phoneticPr fontId="50" type="noConversion"/>
  <conditionalFormatting sqref="E102">
    <cfRule type="expression" dxfId="23" priority="19">
      <formula>H102&gt;0</formula>
    </cfRule>
  </conditionalFormatting>
  <conditionalFormatting sqref="M36">
    <cfRule type="expression" dxfId="22" priority="14">
      <formula>P36&gt;0</formula>
    </cfRule>
  </conditionalFormatting>
  <conditionalFormatting sqref="E6:E34 U35:U76 U78">
    <cfRule type="expression" dxfId="21" priority="12">
      <formula>H6&gt;0</formula>
    </cfRule>
  </conditionalFormatting>
  <conditionalFormatting sqref="E38:E58">
    <cfRule type="expression" dxfId="20" priority="11">
      <formula>H38&gt;0</formula>
    </cfRule>
  </conditionalFormatting>
  <conditionalFormatting sqref="E62:E84">
    <cfRule type="expression" dxfId="19" priority="10">
      <formula>H62&gt;0</formula>
    </cfRule>
  </conditionalFormatting>
  <conditionalFormatting sqref="E88:E101">
    <cfRule type="expression" dxfId="18" priority="9">
      <formula>H88&gt;0</formula>
    </cfRule>
  </conditionalFormatting>
  <conditionalFormatting sqref="M6:M34">
    <cfRule type="expression" dxfId="17" priority="8">
      <formula>P6&gt;0</formula>
    </cfRule>
  </conditionalFormatting>
  <conditionalFormatting sqref="M39:M54">
    <cfRule type="expression" dxfId="16" priority="7">
      <formula>P39&gt;0</formula>
    </cfRule>
  </conditionalFormatting>
  <conditionalFormatting sqref="M59:M73">
    <cfRule type="expression" dxfId="15" priority="6">
      <formula>P59&gt;0</formula>
    </cfRule>
  </conditionalFormatting>
  <conditionalFormatting sqref="M77:M102">
    <cfRule type="expression" dxfId="14" priority="5">
      <formula>P77&gt;0</formula>
    </cfRule>
  </conditionalFormatting>
  <conditionalFormatting sqref="U6:U31">
    <cfRule type="expression" dxfId="13" priority="4">
      <formula>X6&gt;0</formula>
    </cfRule>
  </conditionalFormatting>
  <conditionalFormatting sqref="U77:U79">
    <cfRule type="expression" dxfId="12" priority="2">
      <formula>X77&gt;0</formula>
    </cfRule>
  </conditionalFormatting>
  <conditionalFormatting sqref="U83:U91">
    <cfRule type="expression" dxfId="11" priority="1">
      <formula>X83&gt;0</formula>
    </cfRule>
  </conditionalFormatting>
  <printOptions horizontalCentered="1" verticalCentered="1"/>
  <pageMargins left="0" right="0" top="0" bottom="0" header="0" footer="0"/>
  <pageSetup scale="5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8EC4-4F83-3F4E-881E-5D0E14D1D646}">
  <sheetPr>
    <outlinePr summaryBelow="0" summaryRight="0"/>
  </sheetPr>
  <dimension ref="A1:M1009"/>
  <sheetViews>
    <sheetView workbookViewId="0">
      <selection activeCell="E4" sqref="E4"/>
    </sheetView>
  </sheetViews>
  <sheetFormatPr baseColWidth="10" defaultColWidth="14.5" defaultRowHeight="15.75" customHeight="1"/>
  <cols>
    <col min="1" max="1" width="15.6640625" style="117" customWidth="1"/>
    <col min="2" max="2" width="5.5" style="178" customWidth="1"/>
    <col min="3" max="3" width="36.83203125" style="180" customWidth="1"/>
    <col min="4" max="4" width="10.6640625" style="178" customWidth="1"/>
    <col min="5" max="5" width="45.5" style="192" customWidth="1"/>
    <col min="6" max="6" width="45.5" style="115" customWidth="1"/>
    <col min="7" max="7" width="25.83203125" style="192" customWidth="1"/>
    <col min="8" max="8" width="17.1640625" style="178" customWidth="1"/>
    <col min="9" max="10" width="12.33203125" style="178" customWidth="1"/>
    <col min="11" max="11" width="36.5" style="178" customWidth="1"/>
    <col min="12" max="12" width="94.6640625" style="192" customWidth="1"/>
    <col min="13" max="13" width="14.5" style="111"/>
    <col min="14" max="16384" width="14.5" style="118"/>
  </cols>
  <sheetData>
    <row r="1" spans="1:12" ht="48" customHeight="1">
      <c r="A1" s="112" t="s">
        <v>606</v>
      </c>
      <c r="B1" s="112" t="s">
        <v>607</v>
      </c>
      <c r="C1" s="112" t="s">
        <v>608</v>
      </c>
      <c r="D1" s="112" t="s">
        <v>609</v>
      </c>
      <c r="E1" s="112" t="s">
        <v>610</v>
      </c>
      <c r="F1" s="112" t="s">
        <v>611</v>
      </c>
      <c r="G1" s="112" t="s">
        <v>612</v>
      </c>
      <c r="H1" s="113" t="s">
        <v>1029</v>
      </c>
      <c r="I1" s="114" t="s">
        <v>1030</v>
      </c>
      <c r="J1" s="114" t="s">
        <v>1031</v>
      </c>
      <c r="K1" s="114" t="s">
        <v>1032</v>
      </c>
      <c r="L1" s="114" t="s">
        <v>1033</v>
      </c>
    </row>
    <row r="2" spans="1:12" ht="100" customHeight="1">
      <c r="A2" s="254" t="s">
        <v>0</v>
      </c>
      <c r="B2" s="228" t="s">
        <v>205</v>
      </c>
      <c r="C2" s="229" t="s">
        <v>613</v>
      </c>
      <c r="D2" s="228"/>
      <c r="E2" s="192" t="s">
        <v>614</v>
      </c>
      <c r="F2" s="115" t="s">
        <v>1133</v>
      </c>
      <c r="G2" s="192" t="s">
        <v>615</v>
      </c>
      <c r="I2" s="178" t="s">
        <v>8</v>
      </c>
    </row>
    <row r="3" spans="1:12" ht="100" customHeight="1">
      <c r="A3" s="255"/>
      <c r="B3" s="228"/>
      <c r="C3" s="230"/>
      <c r="D3" s="228"/>
      <c r="E3" s="192" t="s">
        <v>616</v>
      </c>
      <c r="F3" s="115" t="s">
        <v>1134</v>
      </c>
      <c r="G3" s="192" t="s">
        <v>615</v>
      </c>
      <c r="I3" s="178" t="s">
        <v>8</v>
      </c>
    </row>
    <row r="4" spans="1:12" ht="100" customHeight="1">
      <c r="A4" s="255"/>
      <c r="B4" s="228"/>
      <c r="C4" s="230"/>
      <c r="D4" s="228"/>
      <c r="E4" s="192" t="s">
        <v>617</v>
      </c>
      <c r="F4" s="115" t="s">
        <v>1135</v>
      </c>
      <c r="G4" s="192" t="s">
        <v>615</v>
      </c>
      <c r="I4" s="178" t="s">
        <v>8</v>
      </c>
    </row>
    <row r="5" spans="1:12" ht="100" customHeight="1">
      <c r="A5" s="255"/>
      <c r="B5" s="228"/>
      <c r="C5" s="230"/>
      <c r="D5" s="228"/>
      <c r="E5" s="192" t="s">
        <v>618</v>
      </c>
      <c r="F5" s="115" t="s">
        <v>1375</v>
      </c>
      <c r="G5" s="192" t="s">
        <v>619</v>
      </c>
      <c r="I5" s="178" t="s">
        <v>8</v>
      </c>
    </row>
    <row r="6" spans="1:12" ht="100" customHeight="1">
      <c r="A6" s="255"/>
      <c r="B6" s="228"/>
      <c r="C6" s="230"/>
      <c r="D6" s="228"/>
      <c r="E6" s="192" t="s">
        <v>620</v>
      </c>
      <c r="F6" s="115" t="s">
        <v>1136</v>
      </c>
      <c r="G6" s="192" t="s">
        <v>621</v>
      </c>
      <c r="I6" s="178" t="s">
        <v>8</v>
      </c>
    </row>
    <row r="7" spans="1:12" ht="100" customHeight="1">
      <c r="A7" s="255"/>
      <c r="B7" s="228" t="s">
        <v>205</v>
      </c>
      <c r="C7" s="229" t="s">
        <v>622</v>
      </c>
      <c r="D7" s="228"/>
      <c r="E7" s="192" t="s">
        <v>623</v>
      </c>
      <c r="F7" s="115" t="s">
        <v>1137</v>
      </c>
      <c r="G7" s="192" t="s">
        <v>624</v>
      </c>
      <c r="I7" s="178" t="s">
        <v>8</v>
      </c>
    </row>
    <row r="8" spans="1:12" ht="100" customHeight="1">
      <c r="A8" s="255"/>
      <c r="B8" s="228"/>
      <c r="C8" s="230"/>
      <c r="D8" s="228"/>
      <c r="E8" s="192" t="s">
        <v>625</v>
      </c>
      <c r="F8" s="115" t="s">
        <v>1138</v>
      </c>
      <c r="G8" s="192" t="s">
        <v>1376</v>
      </c>
      <c r="I8" s="178" t="s">
        <v>8</v>
      </c>
    </row>
    <row r="9" spans="1:12" ht="100" customHeight="1">
      <c r="A9" s="255"/>
      <c r="B9" s="228" t="s">
        <v>205</v>
      </c>
      <c r="C9" s="229" t="s">
        <v>626</v>
      </c>
      <c r="D9" s="228"/>
      <c r="E9" s="192" t="s">
        <v>627</v>
      </c>
      <c r="F9" s="115" t="s">
        <v>1377</v>
      </c>
      <c r="G9" s="192" t="s">
        <v>628</v>
      </c>
      <c r="I9" s="178" t="s">
        <v>8</v>
      </c>
    </row>
    <row r="10" spans="1:12" ht="100" customHeight="1">
      <c r="A10" s="255"/>
      <c r="B10" s="228"/>
      <c r="C10" s="230"/>
      <c r="D10" s="228"/>
      <c r="E10" s="192" t="s">
        <v>629</v>
      </c>
      <c r="F10" s="115" t="s">
        <v>1139</v>
      </c>
      <c r="G10" s="192" t="s">
        <v>630</v>
      </c>
      <c r="I10" s="178" t="s">
        <v>8</v>
      </c>
    </row>
    <row r="11" spans="1:12" ht="100" customHeight="1">
      <c r="A11" s="255"/>
      <c r="B11" s="178" t="s">
        <v>205</v>
      </c>
      <c r="C11" s="179" t="s">
        <v>631</v>
      </c>
      <c r="E11" s="192" t="s">
        <v>632</v>
      </c>
      <c r="F11" s="115" t="s">
        <v>1140</v>
      </c>
      <c r="G11" s="192" t="s">
        <v>633</v>
      </c>
      <c r="I11" s="178" t="s">
        <v>8</v>
      </c>
    </row>
    <row r="12" spans="1:12" ht="100" customHeight="1">
      <c r="A12" s="255"/>
      <c r="B12" s="228" t="s">
        <v>634</v>
      </c>
      <c r="C12" s="229" t="s">
        <v>635</v>
      </c>
      <c r="D12" s="228">
        <v>4</v>
      </c>
      <c r="E12" s="192" t="s">
        <v>636</v>
      </c>
      <c r="F12" s="115" t="s">
        <v>1141</v>
      </c>
      <c r="G12" s="192" t="s">
        <v>615</v>
      </c>
    </row>
    <row r="13" spans="1:12" ht="100" customHeight="1">
      <c r="A13" s="255"/>
      <c r="B13" s="228"/>
      <c r="C13" s="230"/>
      <c r="D13" s="228"/>
      <c r="E13" s="192" t="s">
        <v>637</v>
      </c>
      <c r="F13" s="115" t="s">
        <v>1142</v>
      </c>
      <c r="G13" s="192" t="s">
        <v>615</v>
      </c>
    </row>
    <row r="14" spans="1:12" ht="100" customHeight="1">
      <c r="A14" s="255"/>
      <c r="B14" s="228"/>
      <c r="C14" s="230"/>
      <c r="D14" s="228"/>
      <c r="E14" s="192" t="s">
        <v>638</v>
      </c>
      <c r="F14" s="115" t="s">
        <v>1143</v>
      </c>
      <c r="G14" s="192" t="s">
        <v>615</v>
      </c>
    </row>
    <row r="15" spans="1:12" ht="100" customHeight="1">
      <c r="A15" s="255"/>
      <c r="B15" s="228" t="s">
        <v>634</v>
      </c>
      <c r="C15" s="229" t="s">
        <v>639</v>
      </c>
      <c r="D15" s="228">
        <v>3</v>
      </c>
      <c r="E15" s="192" t="s">
        <v>640</v>
      </c>
      <c r="F15" s="115" t="s">
        <v>1144</v>
      </c>
      <c r="G15" s="192" t="s">
        <v>628</v>
      </c>
    </row>
    <row r="16" spans="1:12" ht="100" customHeight="1">
      <c r="A16" s="255"/>
      <c r="B16" s="228"/>
      <c r="C16" s="230"/>
      <c r="D16" s="228"/>
      <c r="E16" s="192" t="s">
        <v>641</v>
      </c>
      <c r="F16" s="115" t="s">
        <v>1145</v>
      </c>
      <c r="G16" s="192" t="s">
        <v>628</v>
      </c>
    </row>
    <row r="17" spans="1:12" ht="100" customHeight="1">
      <c r="A17" s="255"/>
      <c r="B17" s="228"/>
      <c r="C17" s="230"/>
      <c r="D17" s="228"/>
      <c r="E17" s="192" t="s">
        <v>642</v>
      </c>
      <c r="F17" s="115" t="s">
        <v>1146</v>
      </c>
      <c r="G17" s="192" t="s">
        <v>628</v>
      </c>
    </row>
    <row r="18" spans="1:12" ht="100" customHeight="1">
      <c r="A18" s="255"/>
      <c r="B18" s="228"/>
      <c r="C18" s="230"/>
      <c r="D18" s="228"/>
      <c r="E18" s="192" t="s">
        <v>643</v>
      </c>
      <c r="F18" s="115" t="s">
        <v>1147</v>
      </c>
      <c r="G18" s="192" t="s">
        <v>628</v>
      </c>
    </row>
    <row r="19" spans="1:12" ht="100" customHeight="1">
      <c r="A19" s="255"/>
      <c r="B19" s="228" t="s">
        <v>634</v>
      </c>
      <c r="C19" s="229" t="s">
        <v>644</v>
      </c>
      <c r="D19" s="228">
        <v>2</v>
      </c>
      <c r="E19" s="192" t="s">
        <v>645</v>
      </c>
      <c r="F19" s="115" t="s">
        <v>1148</v>
      </c>
      <c r="G19" s="192" t="s">
        <v>1378</v>
      </c>
    </row>
    <row r="20" spans="1:12" ht="100" customHeight="1">
      <c r="A20" s="255"/>
      <c r="B20" s="228"/>
      <c r="C20" s="230"/>
      <c r="D20" s="228"/>
      <c r="E20" s="192" t="s">
        <v>646</v>
      </c>
      <c r="F20" s="115" t="s">
        <v>1149</v>
      </c>
      <c r="G20" s="192" t="s">
        <v>628</v>
      </c>
    </row>
    <row r="21" spans="1:12" ht="100" customHeight="1">
      <c r="A21" s="255"/>
      <c r="B21" s="228"/>
      <c r="C21" s="230"/>
      <c r="D21" s="228"/>
      <c r="E21" s="192" t="s">
        <v>647</v>
      </c>
      <c r="F21" s="115" t="s">
        <v>1150</v>
      </c>
      <c r="G21" s="192" t="s">
        <v>648</v>
      </c>
    </row>
    <row r="22" spans="1:12" ht="100" customHeight="1">
      <c r="A22" s="255"/>
      <c r="B22" s="228" t="s">
        <v>634</v>
      </c>
      <c r="C22" s="229" t="s">
        <v>649</v>
      </c>
      <c r="D22" s="228">
        <v>2</v>
      </c>
      <c r="E22" s="192" t="s">
        <v>650</v>
      </c>
      <c r="F22" s="115" t="s">
        <v>1379</v>
      </c>
      <c r="G22" s="192" t="s">
        <v>1380</v>
      </c>
    </row>
    <row r="23" spans="1:12" ht="100" customHeight="1">
      <c r="A23" s="255"/>
      <c r="B23" s="228"/>
      <c r="C23" s="230"/>
      <c r="D23" s="228"/>
      <c r="E23" s="192" t="s">
        <v>651</v>
      </c>
      <c r="F23" s="115" t="s">
        <v>1151</v>
      </c>
      <c r="G23" s="192" t="s">
        <v>1381</v>
      </c>
    </row>
    <row r="24" spans="1:12" ht="100" customHeight="1">
      <c r="A24" s="255"/>
      <c r="B24" s="178" t="s">
        <v>634</v>
      </c>
      <c r="C24" s="179" t="s">
        <v>652</v>
      </c>
      <c r="D24" s="178">
        <v>1</v>
      </c>
      <c r="E24" s="192" t="s">
        <v>653</v>
      </c>
      <c r="F24" s="115" t="s">
        <v>1152</v>
      </c>
      <c r="G24" s="192" t="s">
        <v>1382</v>
      </c>
    </row>
    <row r="25" spans="1:12" ht="100" customHeight="1">
      <c r="A25" s="255"/>
      <c r="B25" s="178" t="s">
        <v>634</v>
      </c>
      <c r="C25" s="179" t="s">
        <v>654</v>
      </c>
      <c r="D25" s="178">
        <v>1</v>
      </c>
      <c r="E25" s="192" t="s">
        <v>655</v>
      </c>
      <c r="F25" s="115" t="s">
        <v>1153</v>
      </c>
      <c r="G25" s="192" t="s">
        <v>1383</v>
      </c>
    </row>
    <row r="26" spans="1:12" ht="100" customHeight="1">
      <c r="A26" s="255"/>
      <c r="B26" s="178" t="s">
        <v>634</v>
      </c>
      <c r="C26" s="179" t="s">
        <v>656</v>
      </c>
      <c r="D26" s="178">
        <v>1</v>
      </c>
      <c r="E26" s="192" t="s">
        <v>657</v>
      </c>
      <c r="F26" s="115" t="s">
        <v>1154</v>
      </c>
      <c r="G26" s="192" t="s">
        <v>658</v>
      </c>
    </row>
    <row r="27" spans="1:12" ht="100" customHeight="1">
      <c r="A27" s="255"/>
      <c r="B27" s="178" t="s">
        <v>634</v>
      </c>
      <c r="C27" s="179" t="s">
        <v>659</v>
      </c>
      <c r="D27" s="178">
        <v>1</v>
      </c>
      <c r="E27" s="192" t="s">
        <v>660</v>
      </c>
      <c r="F27" s="115" t="s">
        <v>1155</v>
      </c>
      <c r="G27" s="192" t="s">
        <v>1384</v>
      </c>
    </row>
    <row r="28" spans="1:12" ht="100" customHeight="1">
      <c r="A28" s="255"/>
      <c r="B28" s="178" t="s">
        <v>634</v>
      </c>
      <c r="C28" s="179" t="s">
        <v>661</v>
      </c>
      <c r="D28" s="178">
        <v>1</v>
      </c>
      <c r="E28" s="192" t="s">
        <v>662</v>
      </c>
      <c r="F28" s="115" t="s">
        <v>1156</v>
      </c>
      <c r="G28" s="192" t="s">
        <v>1384</v>
      </c>
    </row>
    <row r="29" spans="1:12" ht="100" customHeight="1">
      <c r="A29" s="255"/>
      <c r="B29" s="228" t="s">
        <v>634</v>
      </c>
      <c r="C29" s="229" t="s">
        <v>663</v>
      </c>
      <c r="D29" s="228">
        <v>2</v>
      </c>
      <c r="E29" s="192" t="s">
        <v>1034</v>
      </c>
      <c r="F29" s="115" t="s">
        <v>1157</v>
      </c>
      <c r="G29" s="192" t="s">
        <v>1384</v>
      </c>
    </row>
    <row r="30" spans="1:12" ht="100" customHeight="1">
      <c r="A30" s="255"/>
      <c r="B30" s="228"/>
      <c r="C30" s="230"/>
      <c r="D30" s="228"/>
      <c r="E30" s="192" t="s">
        <v>664</v>
      </c>
      <c r="F30" s="115" t="s">
        <v>1158</v>
      </c>
      <c r="G30" s="192" t="s">
        <v>1035</v>
      </c>
    </row>
    <row r="31" spans="1:12" ht="14" customHeight="1">
      <c r="A31" s="181"/>
      <c r="B31" s="181"/>
      <c r="C31" s="140"/>
      <c r="D31" s="181"/>
      <c r="E31" s="141"/>
      <c r="F31" s="142" t="s">
        <v>1385</v>
      </c>
      <c r="G31" s="141"/>
      <c r="H31" s="181"/>
      <c r="I31" s="181"/>
      <c r="J31" s="181"/>
      <c r="K31" s="181"/>
      <c r="L31" s="141"/>
    </row>
    <row r="32" spans="1:12" ht="14" customHeight="1">
      <c r="A32" s="143"/>
      <c r="B32" s="143"/>
      <c r="C32" s="144"/>
      <c r="D32" s="143"/>
      <c r="E32" s="145"/>
      <c r="F32" s="146"/>
      <c r="G32" s="145"/>
      <c r="H32" s="143"/>
      <c r="I32" s="143"/>
      <c r="J32" s="143"/>
      <c r="K32" s="143"/>
      <c r="L32" s="145"/>
    </row>
    <row r="33" spans="1:9" ht="100" customHeight="1">
      <c r="A33" s="252" t="s">
        <v>90</v>
      </c>
      <c r="B33" s="228" t="s">
        <v>205</v>
      </c>
      <c r="C33" s="229" t="s">
        <v>666</v>
      </c>
      <c r="D33" s="228"/>
      <c r="E33" s="192" t="s">
        <v>667</v>
      </c>
      <c r="F33" s="115" t="s">
        <v>1159</v>
      </c>
      <c r="G33" s="192" t="s">
        <v>615</v>
      </c>
      <c r="I33" s="178" t="s">
        <v>8</v>
      </c>
    </row>
    <row r="34" spans="1:9" ht="100" customHeight="1">
      <c r="A34" s="253"/>
      <c r="B34" s="228"/>
      <c r="C34" s="230"/>
      <c r="D34" s="228"/>
      <c r="E34" s="192" t="s">
        <v>668</v>
      </c>
      <c r="F34" s="115" t="s">
        <v>1160</v>
      </c>
      <c r="G34" s="192" t="s">
        <v>615</v>
      </c>
      <c r="I34" s="178" t="s">
        <v>8</v>
      </c>
    </row>
    <row r="35" spans="1:9" ht="100" customHeight="1">
      <c r="A35" s="253"/>
      <c r="B35" s="228"/>
      <c r="C35" s="230"/>
      <c r="D35" s="228"/>
      <c r="E35" s="192" t="s">
        <v>669</v>
      </c>
      <c r="F35" s="115" t="s">
        <v>1161</v>
      </c>
      <c r="G35" s="192" t="s">
        <v>621</v>
      </c>
      <c r="I35" s="178" t="s">
        <v>8</v>
      </c>
    </row>
    <row r="36" spans="1:9" ht="100" customHeight="1">
      <c r="A36" s="253"/>
      <c r="B36" s="228" t="s">
        <v>205</v>
      </c>
      <c r="C36" s="229" t="s">
        <v>670</v>
      </c>
      <c r="D36" s="228"/>
      <c r="E36" s="192" t="s">
        <v>671</v>
      </c>
      <c r="F36" s="115" t="s">
        <v>1162</v>
      </c>
      <c r="G36" s="192" t="s">
        <v>615</v>
      </c>
      <c r="I36" s="178" t="s">
        <v>8</v>
      </c>
    </row>
    <row r="37" spans="1:9" ht="100" customHeight="1">
      <c r="A37" s="253"/>
      <c r="B37" s="228"/>
      <c r="C37" s="230"/>
      <c r="D37" s="228"/>
      <c r="E37" s="192" t="s">
        <v>672</v>
      </c>
      <c r="F37" s="115" t="s">
        <v>1163</v>
      </c>
      <c r="G37" s="192" t="s">
        <v>615</v>
      </c>
      <c r="I37" s="178" t="s">
        <v>8</v>
      </c>
    </row>
    <row r="38" spans="1:9" ht="100" customHeight="1">
      <c r="A38" s="253"/>
      <c r="B38" s="228"/>
      <c r="C38" s="230"/>
      <c r="D38" s="228"/>
      <c r="E38" s="192" t="s">
        <v>673</v>
      </c>
      <c r="F38" s="115" t="s">
        <v>1164</v>
      </c>
      <c r="G38" s="192" t="s">
        <v>615</v>
      </c>
      <c r="I38" s="178" t="s">
        <v>8</v>
      </c>
    </row>
    <row r="39" spans="1:9" ht="100" customHeight="1">
      <c r="A39" s="253"/>
      <c r="B39" s="228"/>
      <c r="C39" s="230"/>
      <c r="D39" s="228"/>
      <c r="E39" s="192" t="s">
        <v>674</v>
      </c>
      <c r="F39" s="115" t="s">
        <v>1165</v>
      </c>
      <c r="G39" s="192" t="s">
        <v>615</v>
      </c>
      <c r="I39" s="178" t="s">
        <v>8</v>
      </c>
    </row>
    <row r="40" spans="1:9" ht="100" customHeight="1">
      <c r="A40" s="253"/>
      <c r="B40" s="228"/>
      <c r="C40" s="230"/>
      <c r="D40" s="228"/>
      <c r="E40" s="192" t="s">
        <v>675</v>
      </c>
      <c r="F40" s="115" t="s">
        <v>1166</v>
      </c>
      <c r="G40" s="192" t="s">
        <v>615</v>
      </c>
      <c r="I40" s="178" t="s">
        <v>8</v>
      </c>
    </row>
    <row r="41" spans="1:9" ht="100" customHeight="1">
      <c r="A41" s="253"/>
      <c r="B41" s="228"/>
      <c r="C41" s="230"/>
      <c r="D41" s="228"/>
      <c r="E41" s="192" t="s">
        <v>676</v>
      </c>
      <c r="F41" s="115" t="s">
        <v>1167</v>
      </c>
      <c r="G41" s="192" t="s">
        <v>615</v>
      </c>
      <c r="I41" s="178" t="s">
        <v>8</v>
      </c>
    </row>
    <row r="42" spans="1:9" ht="100" customHeight="1">
      <c r="A42" s="253"/>
      <c r="B42" s="228"/>
      <c r="C42" s="230"/>
      <c r="D42" s="228"/>
      <c r="E42" s="192" t="s">
        <v>677</v>
      </c>
      <c r="F42" s="115" t="s">
        <v>1168</v>
      </c>
      <c r="G42" s="192" t="s">
        <v>621</v>
      </c>
      <c r="I42" s="178" t="s">
        <v>8</v>
      </c>
    </row>
    <row r="43" spans="1:9" ht="100" customHeight="1">
      <c r="A43" s="253"/>
      <c r="B43" s="178" t="s">
        <v>205</v>
      </c>
      <c r="C43" s="179" t="s">
        <v>678</v>
      </c>
      <c r="E43" s="192" t="s">
        <v>679</v>
      </c>
      <c r="F43" s="115" t="s">
        <v>1169</v>
      </c>
      <c r="G43" s="192" t="s">
        <v>680</v>
      </c>
      <c r="I43" s="178" t="s">
        <v>8</v>
      </c>
    </row>
    <row r="44" spans="1:9" ht="100" customHeight="1">
      <c r="A44" s="253"/>
      <c r="B44" s="178" t="s">
        <v>634</v>
      </c>
      <c r="C44" s="179" t="s">
        <v>681</v>
      </c>
      <c r="D44" s="178">
        <v>1</v>
      </c>
      <c r="E44" s="192" t="s">
        <v>682</v>
      </c>
      <c r="F44" s="115" t="s">
        <v>1170</v>
      </c>
      <c r="G44" s="192" t="s">
        <v>615</v>
      </c>
    </row>
    <row r="45" spans="1:9" ht="100" customHeight="1">
      <c r="A45" s="253"/>
      <c r="B45" s="228" t="s">
        <v>634</v>
      </c>
      <c r="C45" s="229" t="s">
        <v>683</v>
      </c>
      <c r="D45" s="228">
        <v>2</v>
      </c>
      <c r="E45" s="192" t="s">
        <v>684</v>
      </c>
      <c r="F45" s="115" t="s">
        <v>1171</v>
      </c>
      <c r="G45" s="192" t="s">
        <v>1386</v>
      </c>
    </row>
    <row r="46" spans="1:9" ht="100" customHeight="1">
      <c r="A46" s="253"/>
      <c r="B46" s="228"/>
      <c r="C46" s="230"/>
      <c r="D46" s="228"/>
      <c r="E46" s="192" t="s">
        <v>685</v>
      </c>
      <c r="F46" s="115" t="s">
        <v>1172</v>
      </c>
      <c r="G46" s="192" t="s">
        <v>1384</v>
      </c>
    </row>
    <row r="47" spans="1:9" ht="100" customHeight="1">
      <c r="A47" s="253"/>
      <c r="B47" s="178" t="s">
        <v>634</v>
      </c>
      <c r="C47" s="179" t="s">
        <v>686</v>
      </c>
      <c r="D47" s="178">
        <v>1</v>
      </c>
      <c r="E47" s="192" t="s">
        <v>687</v>
      </c>
      <c r="F47" s="115" t="s">
        <v>1173</v>
      </c>
      <c r="G47" s="192" t="s">
        <v>688</v>
      </c>
    </row>
    <row r="48" spans="1:9" ht="100" customHeight="1">
      <c r="A48" s="253"/>
      <c r="B48" s="228" t="s">
        <v>634</v>
      </c>
      <c r="C48" s="229" t="s">
        <v>689</v>
      </c>
      <c r="D48" s="228">
        <v>3</v>
      </c>
      <c r="E48" s="192" t="s">
        <v>690</v>
      </c>
      <c r="F48" s="115" t="s">
        <v>1174</v>
      </c>
      <c r="G48" s="192" t="s">
        <v>648</v>
      </c>
    </row>
    <row r="49" spans="1:12" ht="100" customHeight="1">
      <c r="A49" s="253"/>
      <c r="B49" s="228"/>
      <c r="C49" s="230"/>
      <c r="D49" s="228"/>
      <c r="E49" s="192" t="s">
        <v>691</v>
      </c>
      <c r="F49" s="115" t="s">
        <v>1175</v>
      </c>
      <c r="G49" s="192" t="s">
        <v>680</v>
      </c>
    </row>
    <row r="50" spans="1:12" ht="100" customHeight="1">
      <c r="A50" s="253"/>
      <c r="B50" s="228"/>
      <c r="C50" s="230"/>
      <c r="D50" s="228"/>
      <c r="E50" s="192" t="s">
        <v>692</v>
      </c>
      <c r="F50" s="115" t="s">
        <v>1176</v>
      </c>
      <c r="G50" s="192" t="s">
        <v>628</v>
      </c>
    </row>
    <row r="51" spans="1:12" ht="100" customHeight="1">
      <c r="A51" s="253"/>
      <c r="B51" s="228" t="s">
        <v>634</v>
      </c>
      <c r="C51" s="229" t="s">
        <v>693</v>
      </c>
      <c r="D51" s="228">
        <v>2</v>
      </c>
      <c r="E51" s="192" t="s">
        <v>694</v>
      </c>
      <c r="F51" s="115" t="s">
        <v>1177</v>
      </c>
      <c r="G51" s="192" t="s">
        <v>648</v>
      </c>
    </row>
    <row r="52" spans="1:12" ht="100" customHeight="1">
      <c r="A52" s="253"/>
      <c r="B52" s="228"/>
      <c r="C52" s="230"/>
      <c r="D52" s="228"/>
      <c r="E52" s="192" t="s">
        <v>695</v>
      </c>
      <c r="F52" s="115" t="s">
        <v>1178</v>
      </c>
      <c r="G52" s="192" t="s">
        <v>1376</v>
      </c>
    </row>
    <row r="53" spans="1:12" ht="100" customHeight="1">
      <c r="A53" s="253"/>
      <c r="B53" s="178" t="s">
        <v>634</v>
      </c>
      <c r="C53" s="179" t="s">
        <v>696</v>
      </c>
      <c r="D53" s="178">
        <v>1</v>
      </c>
      <c r="E53" s="192" t="s">
        <v>697</v>
      </c>
      <c r="F53" s="115" t="s">
        <v>1179</v>
      </c>
      <c r="G53" s="192" t="s">
        <v>1387</v>
      </c>
    </row>
    <row r="54" spans="1:12" ht="14" customHeight="1">
      <c r="A54" s="182"/>
      <c r="B54" s="182"/>
      <c r="C54" s="147"/>
      <c r="D54" s="182"/>
      <c r="E54" s="148"/>
      <c r="F54" s="149" t="s">
        <v>1388</v>
      </c>
      <c r="G54" s="148"/>
      <c r="H54" s="182"/>
      <c r="I54" s="182"/>
      <c r="J54" s="182"/>
      <c r="K54" s="182"/>
      <c r="L54" s="148"/>
    </row>
    <row r="55" spans="1:12" ht="14" customHeight="1">
      <c r="A55" s="143"/>
      <c r="B55" s="143"/>
      <c r="C55" s="144"/>
      <c r="D55" s="143"/>
      <c r="E55" s="145"/>
      <c r="F55" s="146"/>
      <c r="G55" s="145"/>
      <c r="H55" s="143"/>
      <c r="I55" s="143"/>
      <c r="J55" s="143"/>
      <c r="K55" s="143"/>
      <c r="L55" s="145"/>
    </row>
    <row r="56" spans="1:12" ht="100" customHeight="1">
      <c r="A56" s="250" t="s">
        <v>140</v>
      </c>
      <c r="B56" s="228" t="s">
        <v>205</v>
      </c>
      <c r="C56" s="229" t="s">
        <v>698</v>
      </c>
      <c r="D56" s="228"/>
      <c r="E56" s="192" t="s">
        <v>699</v>
      </c>
      <c r="F56" s="115" t="s">
        <v>1180</v>
      </c>
      <c r="G56" s="192" t="s">
        <v>624</v>
      </c>
      <c r="I56" s="178" t="s">
        <v>8</v>
      </c>
    </row>
    <row r="57" spans="1:12" ht="100" customHeight="1">
      <c r="A57" s="251"/>
      <c r="B57" s="228"/>
      <c r="C57" s="230"/>
      <c r="D57" s="228"/>
      <c r="E57" s="192" t="s">
        <v>700</v>
      </c>
      <c r="F57" s="115" t="s">
        <v>1181</v>
      </c>
      <c r="G57" s="192" t="s">
        <v>1376</v>
      </c>
      <c r="I57" s="178" t="s">
        <v>8</v>
      </c>
    </row>
    <row r="58" spans="1:12" ht="100" customHeight="1">
      <c r="A58" s="251"/>
      <c r="B58" s="228" t="s">
        <v>205</v>
      </c>
      <c r="C58" s="229" t="s">
        <v>701</v>
      </c>
      <c r="D58" s="228"/>
      <c r="E58" s="192" t="s">
        <v>702</v>
      </c>
      <c r="F58" s="115" t="s">
        <v>1182</v>
      </c>
      <c r="G58" s="192" t="s">
        <v>1376</v>
      </c>
      <c r="I58" s="178" t="s">
        <v>8</v>
      </c>
    </row>
    <row r="59" spans="1:12" ht="100" customHeight="1">
      <c r="A59" s="251"/>
      <c r="B59" s="228"/>
      <c r="C59" s="230"/>
      <c r="D59" s="228"/>
      <c r="E59" s="192" t="s">
        <v>703</v>
      </c>
      <c r="F59" s="115" t="s">
        <v>1183</v>
      </c>
      <c r="G59" s="192" t="s">
        <v>1376</v>
      </c>
      <c r="I59" s="178" t="s">
        <v>8</v>
      </c>
    </row>
    <row r="60" spans="1:12" ht="100" customHeight="1">
      <c r="A60" s="251"/>
      <c r="B60" s="228"/>
      <c r="C60" s="230"/>
      <c r="D60" s="228"/>
      <c r="E60" s="192" t="s">
        <v>704</v>
      </c>
      <c r="F60" s="115" t="s">
        <v>1184</v>
      </c>
      <c r="G60" s="192" t="s">
        <v>1376</v>
      </c>
      <c r="I60" s="178" t="s">
        <v>8</v>
      </c>
    </row>
    <row r="61" spans="1:12" ht="100" customHeight="1">
      <c r="A61" s="251"/>
      <c r="B61" s="228" t="s">
        <v>634</v>
      </c>
      <c r="C61" s="229" t="s">
        <v>705</v>
      </c>
      <c r="D61" s="228">
        <v>3</v>
      </c>
      <c r="E61" s="192" t="s">
        <v>706</v>
      </c>
      <c r="F61" s="115" t="s">
        <v>1185</v>
      </c>
      <c r="G61" s="192" t="s">
        <v>624</v>
      </c>
    </row>
    <row r="62" spans="1:12" ht="100" customHeight="1">
      <c r="A62" s="251"/>
      <c r="B62" s="228"/>
      <c r="C62" s="230"/>
      <c r="D62" s="228"/>
      <c r="E62" s="192" t="s">
        <v>707</v>
      </c>
      <c r="F62" s="115" t="s">
        <v>1186</v>
      </c>
      <c r="G62" s="192" t="s">
        <v>624</v>
      </c>
    </row>
    <row r="63" spans="1:12" ht="100" customHeight="1">
      <c r="A63" s="251"/>
      <c r="B63" s="228"/>
      <c r="C63" s="230"/>
      <c r="D63" s="228"/>
      <c r="E63" s="192" t="s">
        <v>708</v>
      </c>
      <c r="F63" s="115" t="s">
        <v>1187</v>
      </c>
      <c r="G63" s="192" t="s">
        <v>624</v>
      </c>
    </row>
    <row r="64" spans="1:12" ht="100" customHeight="1">
      <c r="A64" s="251"/>
      <c r="B64" s="228" t="s">
        <v>634</v>
      </c>
      <c r="C64" s="229" t="s">
        <v>709</v>
      </c>
      <c r="D64" s="228">
        <v>2</v>
      </c>
      <c r="E64" s="192" t="s">
        <v>710</v>
      </c>
      <c r="F64" s="115" t="s">
        <v>1188</v>
      </c>
      <c r="G64" s="192" t="s">
        <v>1389</v>
      </c>
    </row>
    <row r="65" spans="1:12" ht="100" customHeight="1">
      <c r="A65" s="251"/>
      <c r="B65" s="228"/>
      <c r="C65" s="230"/>
      <c r="D65" s="228"/>
      <c r="E65" s="192" t="s">
        <v>711</v>
      </c>
      <c r="F65" s="115" t="s">
        <v>1189</v>
      </c>
      <c r="G65" s="192" t="s">
        <v>1390</v>
      </c>
    </row>
    <row r="66" spans="1:12" ht="100" customHeight="1">
      <c r="A66" s="251"/>
      <c r="B66" s="178" t="s">
        <v>634</v>
      </c>
      <c r="C66" s="179" t="s">
        <v>712</v>
      </c>
      <c r="D66" s="178">
        <v>0</v>
      </c>
      <c r="E66" s="192" t="s">
        <v>713</v>
      </c>
      <c r="F66" s="115" t="s">
        <v>1190</v>
      </c>
      <c r="G66" s="192" t="s">
        <v>1389</v>
      </c>
    </row>
    <row r="67" spans="1:12" ht="100" customHeight="1">
      <c r="A67" s="251"/>
      <c r="B67" s="178" t="s">
        <v>634</v>
      </c>
      <c r="C67" s="179" t="s">
        <v>714</v>
      </c>
      <c r="D67" s="178">
        <v>1</v>
      </c>
      <c r="E67" s="192" t="s">
        <v>715</v>
      </c>
      <c r="F67" s="115" t="s">
        <v>1191</v>
      </c>
      <c r="G67" s="192" t="s">
        <v>624</v>
      </c>
    </row>
    <row r="68" spans="1:12" ht="100" customHeight="1">
      <c r="A68" s="251"/>
      <c r="B68" s="178" t="s">
        <v>634</v>
      </c>
      <c r="C68" s="179" t="s">
        <v>716</v>
      </c>
      <c r="D68" s="178">
        <v>1</v>
      </c>
      <c r="E68" s="192" t="s">
        <v>717</v>
      </c>
      <c r="F68" s="115" t="s">
        <v>1192</v>
      </c>
      <c r="G68" s="192" t="s">
        <v>718</v>
      </c>
    </row>
    <row r="69" spans="1:12" ht="100" customHeight="1">
      <c r="A69" s="251"/>
      <c r="B69" s="228" t="s">
        <v>634</v>
      </c>
      <c r="C69" s="229" t="s">
        <v>719</v>
      </c>
      <c r="D69" s="228">
        <v>2</v>
      </c>
      <c r="E69" s="192" t="s">
        <v>720</v>
      </c>
      <c r="F69" s="115" t="s">
        <v>1193</v>
      </c>
      <c r="G69" s="192" t="s">
        <v>721</v>
      </c>
    </row>
    <row r="70" spans="1:12" ht="100" customHeight="1">
      <c r="A70" s="251"/>
      <c r="B70" s="228"/>
      <c r="C70" s="230"/>
      <c r="D70" s="228"/>
      <c r="E70" s="192" t="s">
        <v>722</v>
      </c>
      <c r="F70" s="115" t="s">
        <v>1194</v>
      </c>
      <c r="G70" s="192" t="s">
        <v>624</v>
      </c>
    </row>
    <row r="71" spans="1:12" ht="100" customHeight="1">
      <c r="A71" s="251"/>
      <c r="B71" s="228" t="s">
        <v>634</v>
      </c>
      <c r="C71" s="229" t="s">
        <v>723</v>
      </c>
      <c r="D71" s="228">
        <v>2</v>
      </c>
      <c r="E71" s="192" t="s">
        <v>724</v>
      </c>
      <c r="F71" s="115" t="s">
        <v>1195</v>
      </c>
      <c r="G71" s="192" t="s">
        <v>624</v>
      </c>
    </row>
    <row r="72" spans="1:12" ht="100" customHeight="1">
      <c r="A72" s="251"/>
      <c r="B72" s="228"/>
      <c r="C72" s="230"/>
      <c r="D72" s="228"/>
      <c r="E72" s="192" t="s">
        <v>725</v>
      </c>
      <c r="F72" s="115" t="s">
        <v>1196</v>
      </c>
      <c r="G72" s="192" t="s">
        <v>624</v>
      </c>
    </row>
    <row r="73" spans="1:12" ht="100" customHeight="1">
      <c r="A73" s="251"/>
      <c r="B73" s="178" t="s">
        <v>634</v>
      </c>
      <c r="C73" s="179" t="s">
        <v>726</v>
      </c>
      <c r="D73" s="178">
        <v>1</v>
      </c>
      <c r="E73" s="192" t="s">
        <v>727</v>
      </c>
      <c r="F73" s="115" t="s">
        <v>1197</v>
      </c>
      <c r="G73" s="192" t="s">
        <v>1391</v>
      </c>
    </row>
    <row r="74" spans="1:12" ht="100" customHeight="1">
      <c r="A74" s="251"/>
      <c r="B74" s="178" t="s">
        <v>634</v>
      </c>
      <c r="C74" s="179" t="s">
        <v>728</v>
      </c>
      <c r="D74" s="178">
        <v>1</v>
      </c>
      <c r="E74" s="192" t="s">
        <v>729</v>
      </c>
      <c r="F74" s="115" t="s">
        <v>1198</v>
      </c>
      <c r="G74" s="192" t="s">
        <v>1389</v>
      </c>
    </row>
    <row r="75" spans="1:12" ht="100" customHeight="1">
      <c r="A75" s="251"/>
      <c r="B75" s="228" t="s">
        <v>634</v>
      </c>
      <c r="C75" s="229" t="s">
        <v>730</v>
      </c>
      <c r="D75" s="228">
        <v>2</v>
      </c>
      <c r="E75" s="192" t="s">
        <v>731</v>
      </c>
      <c r="F75" s="115" t="s">
        <v>1392</v>
      </c>
      <c r="G75" s="192" t="s">
        <v>1391</v>
      </c>
    </row>
    <row r="76" spans="1:12" ht="100" customHeight="1">
      <c r="A76" s="251"/>
      <c r="B76" s="228"/>
      <c r="C76" s="230"/>
      <c r="D76" s="228"/>
      <c r="E76" s="192" t="s">
        <v>732</v>
      </c>
      <c r="F76" s="115" t="s">
        <v>1199</v>
      </c>
      <c r="G76" s="192" t="s">
        <v>1391</v>
      </c>
    </row>
    <row r="77" spans="1:12" ht="100" customHeight="1">
      <c r="A77" s="251"/>
      <c r="B77" s="178" t="s">
        <v>634</v>
      </c>
      <c r="C77" s="179" t="s">
        <v>733</v>
      </c>
      <c r="D77" s="178">
        <v>1</v>
      </c>
      <c r="E77" s="192" t="s">
        <v>734</v>
      </c>
      <c r="F77" s="115" t="s">
        <v>1200</v>
      </c>
      <c r="G77" s="192" t="s">
        <v>735</v>
      </c>
    </row>
    <row r="78" spans="1:12" ht="100" customHeight="1">
      <c r="A78" s="251"/>
      <c r="B78" s="178" t="s">
        <v>634</v>
      </c>
      <c r="C78" s="179" t="s">
        <v>736</v>
      </c>
      <c r="D78" s="178">
        <v>1</v>
      </c>
      <c r="E78" s="192" t="s">
        <v>737</v>
      </c>
      <c r="F78" s="115" t="s">
        <v>1201</v>
      </c>
      <c r="G78" s="192" t="s">
        <v>1393</v>
      </c>
    </row>
    <row r="79" spans="1:12" ht="14" customHeight="1">
      <c r="A79" s="184"/>
      <c r="B79" s="184"/>
      <c r="C79" s="150"/>
      <c r="D79" s="184"/>
      <c r="E79" s="151"/>
      <c r="F79" s="152" t="s">
        <v>1394</v>
      </c>
      <c r="G79" s="151"/>
      <c r="H79" s="184"/>
      <c r="I79" s="184"/>
      <c r="J79" s="184"/>
      <c r="K79" s="184"/>
      <c r="L79" s="151"/>
    </row>
    <row r="80" spans="1:12" ht="14" customHeight="1">
      <c r="A80" s="143"/>
      <c r="B80" s="143"/>
      <c r="C80" s="144"/>
      <c r="D80" s="143"/>
      <c r="E80" s="145"/>
      <c r="F80" s="146"/>
      <c r="G80" s="145"/>
      <c r="H80" s="143"/>
      <c r="I80" s="143"/>
      <c r="J80" s="143"/>
      <c r="K80" s="143"/>
      <c r="L80" s="145"/>
    </row>
    <row r="81" spans="1:12" ht="100" customHeight="1">
      <c r="A81" s="248" t="s">
        <v>1</v>
      </c>
      <c r="B81" s="228" t="s">
        <v>205</v>
      </c>
      <c r="C81" s="229" t="s">
        <v>738</v>
      </c>
      <c r="D81" s="228"/>
      <c r="E81" s="192" t="s">
        <v>739</v>
      </c>
      <c r="F81" s="115" t="s">
        <v>1395</v>
      </c>
      <c r="G81" s="192" t="s">
        <v>740</v>
      </c>
      <c r="I81" s="178" t="s">
        <v>8</v>
      </c>
    </row>
    <row r="82" spans="1:12" ht="100" customHeight="1">
      <c r="A82" s="249"/>
      <c r="B82" s="228"/>
      <c r="C82" s="230"/>
      <c r="D82" s="228"/>
      <c r="E82" s="192" t="s">
        <v>741</v>
      </c>
      <c r="F82" s="115" t="s">
        <v>1202</v>
      </c>
      <c r="G82" s="192" t="s">
        <v>742</v>
      </c>
      <c r="I82" s="178" t="s">
        <v>8</v>
      </c>
    </row>
    <row r="83" spans="1:12" ht="100" customHeight="1">
      <c r="A83" s="249"/>
      <c r="B83" s="178" t="s">
        <v>205</v>
      </c>
      <c r="C83" s="179" t="s">
        <v>743</v>
      </c>
      <c r="E83" s="192" t="s">
        <v>744</v>
      </c>
      <c r="F83" s="115" t="s">
        <v>1203</v>
      </c>
      <c r="G83" s="192" t="s">
        <v>745</v>
      </c>
      <c r="I83" s="178" t="s">
        <v>8</v>
      </c>
    </row>
    <row r="84" spans="1:12" ht="100" customHeight="1">
      <c r="A84" s="249"/>
      <c r="B84" s="178" t="s">
        <v>634</v>
      </c>
      <c r="C84" s="179" t="s">
        <v>746</v>
      </c>
      <c r="D84" s="178">
        <v>3</v>
      </c>
      <c r="E84" s="192" t="s">
        <v>747</v>
      </c>
      <c r="F84" s="115" t="s">
        <v>1204</v>
      </c>
      <c r="G84" s="192" t="s">
        <v>615</v>
      </c>
    </row>
    <row r="85" spans="1:12" ht="100" customHeight="1">
      <c r="A85" s="249"/>
      <c r="B85" s="228" t="s">
        <v>634</v>
      </c>
      <c r="C85" s="229" t="s">
        <v>748</v>
      </c>
      <c r="D85" s="228">
        <v>3</v>
      </c>
      <c r="E85" s="192" t="s">
        <v>749</v>
      </c>
      <c r="F85" s="115" t="s">
        <v>1205</v>
      </c>
      <c r="G85" s="192" t="s">
        <v>1396</v>
      </c>
    </row>
    <row r="86" spans="1:12" ht="100" customHeight="1">
      <c r="A86" s="249"/>
      <c r="B86" s="228"/>
      <c r="C86" s="230"/>
      <c r="D86" s="228"/>
      <c r="E86" s="192" t="s">
        <v>750</v>
      </c>
      <c r="F86" s="115" t="s">
        <v>1397</v>
      </c>
      <c r="G86" s="192" t="s">
        <v>648</v>
      </c>
    </row>
    <row r="87" spans="1:12" ht="100" customHeight="1">
      <c r="A87" s="249"/>
      <c r="B87" s="228" t="s">
        <v>634</v>
      </c>
      <c r="C87" s="229" t="s">
        <v>751</v>
      </c>
      <c r="D87" s="228">
        <v>3</v>
      </c>
      <c r="E87" s="192" t="s">
        <v>752</v>
      </c>
      <c r="F87" s="115" t="s">
        <v>1206</v>
      </c>
      <c r="G87" s="192" t="s">
        <v>721</v>
      </c>
    </row>
    <row r="88" spans="1:12" ht="100" customHeight="1">
      <c r="A88" s="249"/>
      <c r="B88" s="228"/>
      <c r="C88" s="230"/>
      <c r="D88" s="228"/>
      <c r="E88" s="192" t="s">
        <v>753</v>
      </c>
      <c r="F88" s="115" t="s">
        <v>1207</v>
      </c>
      <c r="G88" s="192" t="s">
        <v>754</v>
      </c>
    </row>
    <row r="89" spans="1:12" ht="100" customHeight="1">
      <c r="A89" s="249"/>
      <c r="B89" s="228"/>
      <c r="C89" s="230"/>
      <c r="D89" s="228"/>
      <c r="E89" s="192" t="s">
        <v>755</v>
      </c>
      <c r="F89" s="115" t="s">
        <v>1208</v>
      </c>
      <c r="G89" s="192" t="s">
        <v>721</v>
      </c>
    </row>
    <row r="90" spans="1:12" ht="100" customHeight="1">
      <c r="A90" s="249"/>
      <c r="B90" s="178" t="s">
        <v>634</v>
      </c>
      <c r="C90" s="179" t="s">
        <v>756</v>
      </c>
      <c r="D90" s="178">
        <v>1</v>
      </c>
      <c r="E90" s="192" t="s">
        <v>757</v>
      </c>
      <c r="F90" s="115" t="s">
        <v>1209</v>
      </c>
      <c r="G90" s="192" t="s">
        <v>648</v>
      </c>
    </row>
    <row r="91" spans="1:12" ht="100" customHeight="1">
      <c r="A91" s="249"/>
      <c r="B91" s="228" t="s">
        <v>634</v>
      </c>
      <c r="C91" s="229" t="s">
        <v>758</v>
      </c>
      <c r="D91" s="228">
        <v>2</v>
      </c>
      <c r="E91" s="192" t="s">
        <v>759</v>
      </c>
      <c r="F91" s="115" t="s">
        <v>1210</v>
      </c>
      <c r="G91" s="192" t="s">
        <v>648</v>
      </c>
    </row>
    <row r="92" spans="1:12" ht="100" customHeight="1">
      <c r="A92" s="249"/>
      <c r="B92" s="228"/>
      <c r="C92" s="230"/>
      <c r="D92" s="228"/>
      <c r="E92" s="192" t="s">
        <v>760</v>
      </c>
      <c r="F92" s="115" t="s">
        <v>1211</v>
      </c>
      <c r="G92" s="192" t="s">
        <v>648</v>
      </c>
    </row>
    <row r="93" spans="1:12" ht="100" customHeight="1">
      <c r="A93" s="249"/>
      <c r="B93" s="228" t="s">
        <v>634</v>
      </c>
      <c r="C93" s="229" t="s">
        <v>761</v>
      </c>
      <c r="D93" s="228">
        <v>2</v>
      </c>
      <c r="E93" s="192" t="s">
        <v>762</v>
      </c>
      <c r="F93" s="115" t="s">
        <v>1212</v>
      </c>
      <c r="G93" s="192" t="s">
        <v>680</v>
      </c>
    </row>
    <row r="94" spans="1:12" ht="100" customHeight="1">
      <c r="A94" s="249"/>
      <c r="B94" s="228"/>
      <c r="C94" s="230"/>
      <c r="D94" s="228"/>
      <c r="E94" s="192" t="s">
        <v>763</v>
      </c>
      <c r="F94" s="115" t="s">
        <v>1213</v>
      </c>
      <c r="G94" s="192" t="s">
        <v>1389</v>
      </c>
    </row>
    <row r="95" spans="1:12" ht="14" customHeight="1">
      <c r="A95" s="183"/>
      <c r="B95" s="183"/>
      <c r="C95" s="153"/>
      <c r="D95" s="183"/>
      <c r="E95" s="154"/>
      <c r="F95" s="155" t="s">
        <v>1398</v>
      </c>
      <c r="G95" s="154"/>
      <c r="H95" s="183"/>
      <c r="I95" s="183"/>
      <c r="J95" s="183"/>
      <c r="K95" s="183"/>
      <c r="L95" s="154"/>
    </row>
    <row r="96" spans="1:12" ht="14" customHeight="1">
      <c r="A96" s="143"/>
      <c r="B96" s="143"/>
      <c r="C96" s="144"/>
      <c r="D96" s="143"/>
      <c r="E96" s="145"/>
      <c r="F96" s="146"/>
      <c r="G96" s="145"/>
      <c r="H96" s="143"/>
      <c r="I96" s="143"/>
      <c r="J96" s="143"/>
      <c r="K96" s="143"/>
      <c r="L96" s="145"/>
    </row>
    <row r="97" spans="1:9" ht="100" customHeight="1">
      <c r="A97" s="246" t="s">
        <v>48</v>
      </c>
      <c r="B97" s="178" t="s">
        <v>205</v>
      </c>
      <c r="C97" s="179" t="s">
        <v>764</v>
      </c>
      <c r="E97" s="192" t="s">
        <v>765</v>
      </c>
      <c r="F97" s="115" t="s">
        <v>1214</v>
      </c>
      <c r="I97" s="178" t="s">
        <v>8</v>
      </c>
    </row>
    <row r="98" spans="1:9" ht="100" customHeight="1">
      <c r="A98" s="247"/>
      <c r="B98" s="228" t="s">
        <v>205</v>
      </c>
      <c r="C98" s="229" t="s">
        <v>766</v>
      </c>
      <c r="D98" s="228"/>
      <c r="E98" s="192" t="s">
        <v>767</v>
      </c>
      <c r="F98" s="115" t="s">
        <v>1215</v>
      </c>
      <c r="G98" s="192" t="s">
        <v>1391</v>
      </c>
      <c r="I98" s="178" t="s">
        <v>8</v>
      </c>
    </row>
    <row r="99" spans="1:9" ht="100" customHeight="1">
      <c r="A99" s="247"/>
      <c r="B99" s="228"/>
      <c r="C99" s="230"/>
      <c r="D99" s="228"/>
      <c r="E99" s="192" t="s">
        <v>768</v>
      </c>
      <c r="F99" s="115" t="s">
        <v>1216</v>
      </c>
      <c r="G99" s="192" t="s">
        <v>1391</v>
      </c>
      <c r="I99" s="178" t="s">
        <v>8</v>
      </c>
    </row>
    <row r="100" spans="1:9" ht="100" customHeight="1">
      <c r="A100" s="247"/>
      <c r="B100" s="228"/>
      <c r="C100" s="230"/>
      <c r="D100" s="228"/>
      <c r="E100" s="192" t="s">
        <v>769</v>
      </c>
      <c r="F100" s="115" t="s">
        <v>1217</v>
      </c>
      <c r="G100" s="192" t="s">
        <v>1391</v>
      </c>
      <c r="I100" s="178" t="s">
        <v>8</v>
      </c>
    </row>
    <row r="101" spans="1:9" ht="100" customHeight="1">
      <c r="A101" s="247"/>
      <c r="B101" s="228"/>
      <c r="C101" s="230"/>
      <c r="D101" s="228"/>
      <c r="E101" s="192" t="s">
        <v>770</v>
      </c>
      <c r="F101" s="115" t="s">
        <v>1218</v>
      </c>
      <c r="G101" s="192" t="s">
        <v>1391</v>
      </c>
      <c r="I101" s="178" t="s">
        <v>8</v>
      </c>
    </row>
    <row r="102" spans="1:9" ht="100" customHeight="1">
      <c r="A102" s="247"/>
      <c r="B102" s="228"/>
      <c r="C102" s="230"/>
      <c r="D102" s="228"/>
      <c r="E102" s="192" t="s">
        <v>771</v>
      </c>
      <c r="F102" s="115" t="s">
        <v>1219</v>
      </c>
      <c r="G102" s="192" t="s">
        <v>742</v>
      </c>
      <c r="I102" s="178" t="s">
        <v>8</v>
      </c>
    </row>
    <row r="103" spans="1:9" ht="100" customHeight="1">
      <c r="A103" s="247"/>
      <c r="B103" s="228" t="s">
        <v>634</v>
      </c>
      <c r="C103" s="229" t="s">
        <v>772</v>
      </c>
      <c r="D103" s="228">
        <v>3</v>
      </c>
      <c r="E103" s="192" t="s">
        <v>773</v>
      </c>
      <c r="F103" s="115" t="s">
        <v>1220</v>
      </c>
      <c r="G103" s="192" t="s">
        <v>1391</v>
      </c>
    </row>
    <row r="104" spans="1:9" ht="100" customHeight="1">
      <c r="A104" s="247"/>
      <c r="B104" s="228"/>
      <c r="C104" s="230"/>
      <c r="D104" s="228"/>
      <c r="E104" s="192" t="s">
        <v>774</v>
      </c>
      <c r="F104" s="115" t="s">
        <v>1221</v>
      </c>
      <c r="G104" s="192" t="s">
        <v>1391</v>
      </c>
    </row>
    <row r="105" spans="1:9" ht="100" customHeight="1">
      <c r="A105" s="247"/>
      <c r="B105" s="228"/>
      <c r="C105" s="230"/>
      <c r="D105" s="228"/>
      <c r="E105" s="192" t="s">
        <v>775</v>
      </c>
      <c r="F105" s="115" t="s">
        <v>1222</v>
      </c>
      <c r="G105" s="192" t="s">
        <v>721</v>
      </c>
    </row>
    <row r="106" spans="1:9" ht="100" customHeight="1">
      <c r="A106" s="247"/>
      <c r="B106" s="228" t="s">
        <v>634</v>
      </c>
      <c r="C106" s="229" t="s">
        <v>776</v>
      </c>
      <c r="D106" s="228">
        <v>3</v>
      </c>
      <c r="E106" s="192" t="s">
        <v>777</v>
      </c>
      <c r="F106" s="115" t="s">
        <v>1223</v>
      </c>
      <c r="G106" s="192" t="s">
        <v>1399</v>
      </c>
    </row>
    <row r="107" spans="1:9" ht="100" customHeight="1">
      <c r="A107" s="247"/>
      <c r="B107" s="228"/>
      <c r="C107" s="230"/>
      <c r="D107" s="228"/>
      <c r="E107" s="192" t="s">
        <v>778</v>
      </c>
      <c r="F107" s="115" t="s">
        <v>1224</v>
      </c>
      <c r="G107" s="192" t="s">
        <v>1400</v>
      </c>
    </row>
    <row r="108" spans="1:9" ht="100" customHeight="1">
      <c r="A108" s="247"/>
      <c r="B108" s="228" t="s">
        <v>634</v>
      </c>
      <c r="C108" s="229" t="s">
        <v>779</v>
      </c>
      <c r="D108" s="228">
        <v>3</v>
      </c>
      <c r="E108" s="192" t="s">
        <v>780</v>
      </c>
      <c r="F108" s="115" t="s">
        <v>1225</v>
      </c>
      <c r="G108" s="192" t="s">
        <v>781</v>
      </c>
    </row>
    <row r="109" spans="1:9" ht="100" customHeight="1">
      <c r="A109" s="247"/>
      <c r="B109" s="228"/>
      <c r="C109" s="230"/>
      <c r="D109" s="228"/>
      <c r="E109" s="192" t="s">
        <v>782</v>
      </c>
      <c r="F109" s="115" t="s">
        <v>1226</v>
      </c>
      <c r="G109" s="192" t="s">
        <v>781</v>
      </c>
    </row>
    <row r="110" spans="1:9" ht="100" customHeight="1">
      <c r="A110" s="247"/>
      <c r="B110" s="228"/>
      <c r="C110" s="230"/>
      <c r="D110" s="228"/>
      <c r="E110" s="192" t="s">
        <v>783</v>
      </c>
      <c r="F110" s="115" t="s">
        <v>1227</v>
      </c>
      <c r="G110" s="192" t="s">
        <v>781</v>
      </c>
    </row>
    <row r="111" spans="1:9" ht="100" customHeight="1">
      <c r="A111" s="247"/>
      <c r="B111" s="228"/>
      <c r="C111" s="230"/>
      <c r="D111" s="228"/>
      <c r="E111" s="192" t="s">
        <v>784</v>
      </c>
      <c r="F111" s="115" t="s">
        <v>1228</v>
      </c>
      <c r="G111" s="192" t="s">
        <v>781</v>
      </c>
    </row>
    <row r="112" spans="1:9" ht="100" customHeight="1">
      <c r="A112" s="247"/>
      <c r="B112" s="228" t="s">
        <v>634</v>
      </c>
      <c r="C112" s="229" t="s">
        <v>785</v>
      </c>
      <c r="D112" s="228">
        <v>3</v>
      </c>
      <c r="E112" s="192" t="s">
        <v>786</v>
      </c>
      <c r="F112" s="115" t="s">
        <v>1229</v>
      </c>
      <c r="G112" s="192" t="s">
        <v>624</v>
      </c>
    </row>
    <row r="113" spans="1:12" ht="100" customHeight="1">
      <c r="A113" s="247"/>
      <c r="B113" s="228"/>
      <c r="C113" s="230"/>
      <c r="D113" s="228"/>
      <c r="E113" s="192" t="s">
        <v>787</v>
      </c>
      <c r="F113" s="115" t="s">
        <v>1230</v>
      </c>
      <c r="G113" s="192" t="s">
        <v>624</v>
      </c>
    </row>
    <row r="114" spans="1:12" ht="100" customHeight="1">
      <c r="A114" s="247"/>
      <c r="B114" s="178" t="s">
        <v>634</v>
      </c>
      <c r="C114" s="179" t="s">
        <v>788</v>
      </c>
      <c r="D114" s="178">
        <v>2</v>
      </c>
      <c r="E114" s="192" t="s">
        <v>789</v>
      </c>
      <c r="F114" s="115" t="s">
        <v>1231</v>
      </c>
      <c r="G114" s="192" t="s">
        <v>1391</v>
      </c>
    </row>
    <row r="115" spans="1:12" ht="100" customHeight="1">
      <c r="A115" s="247"/>
      <c r="B115" s="228" t="s">
        <v>634</v>
      </c>
      <c r="C115" s="229" t="s">
        <v>790</v>
      </c>
      <c r="D115" s="228">
        <v>2</v>
      </c>
      <c r="E115" s="192" t="s">
        <v>791</v>
      </c>
      <c r="F115" s="115" t="s">
        <v>1401</v>
      </c>
      <c r="G115" s="192" t="s">
        <v>721</v>
      </c>
    </row>
    <row r="116" spans="1:12" ht="100" customHeight="1">
      <c r="A116" s="247"/>
      <c r="B116" s="228"/>
      <c r="C116" s="230"/>
      <c r="D116" s="228"/>
      <c r="E116" s="192" t="s">
        <v>792</v>
      </c>
      <c r="F116" s="115" t="s">
        <v>1232</v>
      </c>
      <c r="G116" s="192" t="s">
        <v>1391</v>
      </c>
    </row>
    <row r="117" spans="1:12" ht="100" customHeight="1">
      <c r="A117" s="247"/>
      <c r="B117" s="228"/>
      <c r="C117" s="230"/>
      <c r="D117" s="228"/>
      <c r="E117" s="192" t="s">
        <v>793</v>
      </c>
      <c r="F117" s="115" t="s">
        <v>1233</v>
      </c>
      <c r="G117" s="192" t="s">
        <v>781</v>
      </c>
    </row>
    <row r="118" spans="1:12" ht="100" customHeight="1">
      <c r="A118" s="247"/>
      <c r="B118" s="228" t="s">
        <v>634</v>
      </c>
      <c r="C118" s="229" t="s">
        <v>794</v>
      </c>
      <c r="D118" s="228">
        <v>1</v>
      </c>
      <c r="E118" s="192" t="s">
        <v>795</v>
      </c>
      <c r="F118" s="115" t="s">
        <v>1234</v>
      </c>
      <c r="G118" s="192" t="s">
        <v>721</v>
      </c>
    </row>
    <row r="119" spans="1:12" ht="100" customHeight="1">
      <c r="A119" s="247"/>
      <c r="B119" s="228"/>
      <c r="C119" s="230"/>
      <c r="D119" s="228"/>
      <c r="E119" s="192" t="s">
        <v>796</v>
      </c>
      <c r="F119" s="115" t="s">
        <v>1235</v>
      </c>
      <c r="G119" s="192" t="s">
        <v>721</v>
      </c>
    </row>
    <row r="120" spans="1:12" ht="100" customHeight="1">
      <c r="A120" s="247"/>
      <c r="B120" s="228" t="s">
        <v>634</v>
      </c>
      <c r="C120" s="229" t="s">
        <v>797</v>
      </c>
      <c r="D120" s="228">
        <v>3</v>
      </c>
      <c r="E120" s="192" t="s">
        <v>798</v>
      </c>
      <c r="F120" s="115" t="s">
        <v>1236</v>
      </c>
      <c r="G120" s="192" t="s">
        <v>624</v>
      </c>
    </row>
    <row r="121" spans="1:12" ht="100" customHeight="1">
      <c r="A121" s="247"/>
      <c r="B121" s="228"/>
      <c r="C121" s="230"/>
      <c r="D121" s="228"/>
      <c r="E121" s="192" t="s">
        <v>1237</v>
      </c>
      <c r="F121" s="115" t="s">
        <v>1238</v>
      </c>
      <c r="G121" s="192" t="s">
        <v>799</v>
      </c>
    </row>
    <row r="122" spans="1:12" ht="100" customHeight="1">
      <c r="A122" s="247"/>
      <c r="B122" s="228"/>
      <c r="C122" s="230"/>
      <c r="D122" s="228"/>
      <c r="E122" s="192" t="s">
        <v>1239</v>
      </c>
      <c r="F122" s="115" t="s">
        <v>1240</v>
      </c>
      <c r="G122" s="192" t="s">
        <v>624</v>
      </c>
    </row>
    <row r="123" spans="1:12" ht="100" customHeight="1">
      <c r="A123" s="247"/>
      <c r="B123" s="228" t="s">
        <v>634</v>
      </c>
      <c r="C123" s="229" t="s">
        <v>800</v>
      </c>
      <c r="D123" s="228">
        <v>1</v>
      </c>
      <c r="E123" s="192" t="s">
        <v>801</v>
      </c>
      <c r="F123" s="115" t="s">
        <v>1241</v>
      </c>
      <c r="G123" s="192" t="s">
        <v>624</v>
      </c>
    </row>
    <row r="124" spans="1:12" ht="100" customHeight="1">
      <c r="A124" s="247"/>
      <c r="B124" s="228"/>
      <c r="C124" s="230"/>
      <c r="D124" s="228"/>
      <c r="E124" s="192" t="s">
        <v>802</v>
      </c>
      <c r="F124" s="115" t="s">
        <v>1242</v>
      </c>
      <c r="G124" s="192" t="s">
        <v>803</v>
      </c>
    </row>
    <row r="125" spans="1:12" ht="100" customHeight="1">
      <c r="A125" s="247"/>
      <c r="B125" s="178" t="s">
        <v>634</v>
      </c>
      <c r="C125" s="179" t="s">
        <v>804</v>
      </c>
      <c r="D125" s="178">
        <v>1</v>
      </c>
      <c r="E125" s="192" t="s">
        <v>805</v>
      </c>
      <c r="F125" s="115" t="s">
        <v>1243</v>
      </c>
      <c r="G125" s="192" t="s">
        <v>624</v>
      </c>
    </row>
    <row r="126" spans="1:12" ht="14" customHeight="1">
      <c r="A126" s="186"/>
      <c r="B126" s="186"/>
      <c r="C126" s="156"/>
      <c r="D126" s="186"/>
      <c r="E126" s="157"/>
      <c r="F126" s="158" t="s">
        <v>1394</v>
      </c>
      <c r="G126" s="157"/>
      <c r="H126" s="186"/>
      <c r="I126" s="186"/>
      <c r="J126" s="186"/>
      <c r="K126" s="186"/>
      <c r="L126" s="157"/>
    </row>
    <row r="127" spans="1:12" ht="14" customHeight="1">
      <c r="A127" s="143"/>
      <c r="B127" s="143"/>
      <c r="C127" s="144"/>
      <c r="D127" s="143"/>
      <c r="E127" s="145"/>
      <c r="F127" s="146"/>
      <c r="G127" s="145"/>
      <c r="H127" s="143"/>
      <c r="I127" s="143"/>
      <c r="J127" s="143"/>
      <c r="K127" s="143"/>
      <c r="L127" s="145"/>
    </row>
    <row r="128" spans="1:12" ht="100" customHeight="1">
      <c r="A128" s="244" t="s">
        <v>120</v>
      </c>
      <c r="B128" s="228" t="s">
        <v>205</v>
      </c>
      <c r="C128" s="229" t="s">
        <v>806</v>
      </c>
      <c r="D128" s="228"/>
      <c r="E128" s="192" t="s">
        <v>807</v>
      </c>
      <c r="F128" s="115" t="s">
        <v>1244</v>
      </c>
      <c r="G128" s="192" t="s">
        <v>808</v>
      </c>
      <c r="I128" s="178" t="s">
        <v>8</v>
      </c>
    </row>
    <row r="129" spans="1:12" ht="100" customHeight="1">
      <c r="A129" s="245"/>
      <c r="B129" s="228"/>
      <c r="C129" s="230"/>
      <c r="D129" s="228"/>
      <c r="E129" s="192" t="s">
        <v>809</v>
      </c>
      <c r="F129" s="115" t="s">
        <v>1245</v>
      </c>
      <c r="G129" s="192" t="s">
        <v>1036</v>
      </c>
      <c r="I129" s="178" t="s">
        <v>8</v>
      </c>
    </row>
    <row r="130" spans="1:12" ht="100" customHeight="1">
      <c r="A130" s="245"/>
      <c r="B130" s="228" t="s">
        <v>634</v>
      </c>
      <c r="C130" s="229" t="s">
        <v>810</v>
      </c>
      <c r="D130" s="228">
        <v>3</v>
      </c>
      <c r="E130" s="192" t="s">
        <v>811</v>
      </c>
      <c r="F130" s="115" t="s">
        <v>1246</v>
      </c>
      <c r="G130" s="192" t="s">
        <v>808</v>
      </c>
    </row>
    <row r="131" spans="1:12" ht="100" customHeight="1">
      <c r="A131" s="245"/>
      <c r="B131" s="228"/>
      <c r="C131" s="230"/>
      <c r="D131" s="228"/>
      <c r="E131" s="192" t="s">
        <v>812</v>
      </c>
      <c r="F131" s="115" t="s">
        <v>1247</v>
      </c>
      <c r="G131" s="192" t="s">
        <v>813</v>
      </c>
    </row>
    <row r="132" spans="1:12" ht="100" customHeight="1">
      <c r="A132" s="245"/>
      <c r="B132" s="228" t="s">
        <v>634</v>
      </c>
      <c r="C132" s="229" t="s">
        <v>814</v>
      </c>
      <c r="D132" s="228">
        <v>2</v>
      </c>
      <c r="E132" s="192" t="s">
        <v>815</v>
      </c>
      <c r="F132" s="115" t="s">
        <v>1402</v>
      </c>
      <c r="G132" s="192" t="s">
        <v>628</v>
      </c>
    </row>
    <row r="133" spans="1:12" ht="100" customHeight="1">
      <c r="A133" s="245"/>
      <c r="B133" s="228"/>
      <c r="C133" s="230"/>
      <c r="D133" s="228"/>
      <c r="E133" s="192" t="s">
        <v>816</v>
      </c>
      <c r="F133" s="115" t="s">
        <v>1248</v>
      </c>
      <c r="G133" s="192" t="s">
        <v>817</v>
      </c>
    </row>
    <row r="134" spans="1:12" ht="100" customHeight="1">
      <c r="A134" s="245"/>
      <c r="B134" s="228" t="s">
        <v>634</v>
      </c>
      <c r="C134" s="229" t="s">
        <v>818</v>
      </c>
      <c r="D134" s="228">
        <v>3</v>
      </c>
      <c r="E134" s="192" t="s">
        <v>819</v>
      </c>
      <c r="F134" s="115" t="s">
        <v>1249</v>
      </c>
      <c r="G134" s="192" t="s">
        <v>820</v>
      </c>
    </row>
    <row r="135" spans="1:12" ht="100" customHeight="1">
      <c r="A135" s="245"/>
      <c r="B135" s="228"/>
      <c r="C135" s="230"/>
      <c r="D135" s="228"/>
      <c r="E135" s="192" t="s">
        <v>821</v>
      </c>
      <c r="F135" s="115" t="s">
        <v>1250</v>
      </c>
      <c r="G135" s="192" t="s">
        <v>624</v>
      </c>
    </row>
    <row r="136" spans="1:12" ht="100" customHeight="1">
      <c r="A136" s="245"/>
      <c r="B136" s="228" t="s">
        <v>634</v>
      </c>
      <c r="C136" s="229" t="s">
        <v>822</v>
      </c>
      <c r="D136" s="228">
        <v>2</v>
      </c>
      <c r="E136" s="192" t="s">
        <v>823</v>
      </c>
      <c r="F136" s="115" t="s">
        <v>1251</v>
      </c>
      <c r="G136" s="192" t="s">
        <v>628</v>
      </c>
    </row>
    <row r="137" spans="1:12" ht="100" customHeight="1">
      <c r="A137" s="245"/>
      <c r="B137" s="228"/>
      <c r="C137" s="230"/>
      <c r="D137" s="228"/>
      <c r="E137" s="192" t="s">
        <v>824</v>
      </c>
      <c r="F137" s="115" t="s">
        <v>1252</v>
      </c>
      <c r="G137" s="192" t="s">
        <v>628</v>
      </c>
    </row>
    <row r="138" spans="1:12" ht="100" customHeight="1">
      <c r="A138" s="245"/>
      <c r="B138" s="178" t="s">
        <v>634</v>
      </c>
      <c r="C138" s="179" t="s">
        <v>825</v>
      </c>
      <c r="D138" s="178">
        <v>1</v>
      </c>
      <c r="E138" s="192" t="s">
        <v>826</v>
      </c>
      <c r="F138" s="115" t="s">
        <v>1403</v>
      </c>
      <c r="G138" s="192" t="s">
        <v>1404</v>
      </c>
    </row>
    <row r="139" spans="1:12" ht="100" customHeight="1">
      <c r="A139" s="245"/>
      <c r="B139" s="178" t="s">
        <v>634</v>
      </c>
      <c r="C139" s="179" t="s">
        <v>827</v>
      </c>
      <c r="D139" s="178">
        <v>1</v>
      </c>
      <c r="E139" s="192" t="s">
        <v>828</v>
      </c>
      <c r="F139" s="115" t="s">
        <v>1253</v>
      </c>
      <c r="G139" s="192" t="s">
        <v>829</v>
      </c>
    </row>
    <row r="140" spans="1:12" ht="100" customHeight="1">
      <c r="A140" s="245"/>
      <c r="B140" s="178" t="s">
        <v>634</v>
      </c>
      <c r="C140" s="179" t="s">
        <v>830</v>
      </c>
      <c r="D140" s="178">
        <v>1</v>
      </c>
      <c r="E140" s="192" t="s">
        <v>831</v>
      </c>
      <c r="F140" s="115" t="s">
        <v>1254</v>
      </c>
      <c r="G140" s="192" t="s">
        <v>1405</v>
      </c>
    </row>
    <row r="141" spans="1:12" ht="100" customHeight="1">
      <c r="A141" s="245"/>
      <c r="B141" s="228" t="s">
        <v>634</v>
      </c>
      <c r="C141" s="229" t="s">
        <v>832</v>
      </c>
      <c r="D141" s="228">
        <v>3</v>
      </c>
      <c r="E141" s="192" t="s">
        <v>833</v>
      </c>
      <c r="F141" s="115" t="s">
        <v>1255</v>
      </c>
      <c r="G141" s="192" t="s">
        <v>1406</v>
      </c>
    </row>
    <row r="142" spans="1:12" ht="100" customHeight="1">
      <c r="A142" s="245"/>
      <c r="B142" s="228"/>
      <c r="C142" s="230"/>
      <c r="D142" s="228"/>
      <c r="E142" s="192" t="s">
        <v>834</v>
      </c>
      <c r="F142" s="115" t="s">
        <v>1256</v>
      </c>
      <c r="G142" s="192" t="s">
        <v>1407</v>
      </c>
    </row>
    <row r="143" spans="1:12" ht="100" customHeight="1">
      <c r="A143" s="245"/>
      <c r="B143" s="228"/>
      <c r="C143" s="230"/>
      <c r="D143" s="228"/>
      <c r="E143" s="192" t="s">
        <v>835</v>
      </c>
      <c r="F143" s="115" t="s">
        <v>1257</v>
      </c>
      <c r="G143" s="192" t="s">
        <v>1408</v>
      </c>
    </row>
    <row r="144" spans="1:12" ht="14" customHeight="1">
      <c r="A144" s="185"/>
      <c r="B144" s="185"/>
      <c r="C144" s="159"/>
      <c r="D144" s="185"/>
      <c r="E144" s="160"/>
      <c r="F144" s="161" t="s">
        <v>1388</v>
      </c>
      <c r="G144" s="160"/>
      <c r="H144" s="185"/>
      <c r="I144" s="185"/>
      <c r="J144" s="185"/>
      <c r="K144" s="185"/>
      <c r="L144" s="160"/>
    </row>
    <row r="145" spans="1:12" ht="14" customHeight="1">
      <c r="A145" s="143"/>
      <c r="B145" s="143"/>
      <c r="C145" s="144"/>
      <c r="D145" s="143"/>
      <c r="E145" s="145"/>
      <c r="F145" s="146"/>
      <c r="G145" s="145"/>
      <c r="H145" s="143"/>
      <c r="I145" s="143"/>
      <c r="J145" s="143"/>
      <c r="K145" s="143"/>
      <c r="L145" s="145"/>
    </row>
    <row r="146" spans="1:12" ht="100" customHeight="1">
      <c r="A146" s="242" t="s">
        <v>168</v>
      </c>
      <c r="B146" s="228" t="s">
        <v>205</v>
      </c>
      <c r="C146" s="229" t="s">
        <v>836</v>
      </c>
      <c r="D146" s="228"/>
      <c r="E146" s="192" t="s">
        <v>837</v>
      </c>
      <c r="F146" s="115" t="s">
        <v>1258</v>
      </c>
      <c r="G146" s="192" t="s">
        <v>838</v>
      </c>
      <c r="I146" s="178" t="s">
        <v>8</v>
      </c>
    </row>
    <row r="147" spans="1:12" ht="100" customHeight="1">
      <c r="A147" s="243"/>
      <c r="B147" s="228"/>
      <c r="C147" s="230"/>
      <c r="D147" s="228"/>
      <c r="E147" s="192" t="s">
        <v>839</v>
      </c>
      <c r="F147" s="115" t="s">
        <v>1259</v>
      </c>
      <c r="G147" s="192" t="s">
        <v>838</v>
      </c>
      <c r="I147" s="178" t="s">
        <v>8</v>
      </c>
    </row>
    <row r="148" spans="1:12" ht="100" customHeight="1">
      <c r="A148" s="243"/>
      <c r="B148" s="228"/>
      <c r="C148" s="230"/>
      <c r="D148" s="228"/>
      <c r="E148" s="192" t="s">
        <v>840</v>
      </c>
      <c r="F148" s="115" t="s">
        <v>1260</v>
      </c>
      <c r="G148" s="192" t="s">
        <v>721</v>
      </c>
      <c r="I148" s="178" t="s">
        <v>8</v>
      </c>
    </row>
    <row r="149" spans="1:12" ht="100" customHeight="1">
      <c r="A149" s="243"/>
      <c r="B149" s="178" t="s">
        <v>634</v>
      </c>
      <c r="C149" s="179" t="s">
        <v>841</v>
      </c>
      <c r="D149" s="178">
        <v>3</v>
      </c>
      <c r="E149" s="192" t="s">
        <v>842</v>
      </c>
      <c r="F149" s="115" t="s">
        <v>1261</v>
      </c>
      <c r="G149" s="192" t="s">
        <v>615</v>
      </c>
    </row>
    <row r="150" spans="1:12" ht="100" customHeight="1">
      <c r="A150" s="243"/>
      <c r="B150" s="228" t="s">
        <v>634</v>
      </c>
      <c r="C150" s="229" t="s">
        <v>843</v>
      </c>
      <c r="D150" s="228">
        <v>3</v>
      </c>
      <c r="E150" s="192" t="s">
        <v>844</v>
      </c>
      <c r="F150" s="115" t="s">
        <v>1409</v>
      </c>
      <c r="G150" s="192" t="s">
        <v>745</v>
      </c>
    </row>
    <row r="151" spans="1:12" ht="100" customHeight="1">
      <c r="A151" s="243"/>
      <c r="B151" s="228"/>
      <c r="C151" s="230"/>
      <c r="D151" s="228"/>
      <c r="E151" s="192" t="s">
        <v>845</v>
      </c>
      <c r="F151" s="115" t="s">
        <v>1262</v>
      </c>
      <c r="G151" s="192" t="s">
        <v>846</v>
      </c>
    </row>
    <row r="152" spans="1:12" ht="100" customHeight="1">
      <c r="A152" s="243"/>
      <c r="B152" s="228" t="s">
        <v>634</v>
      </c>
      <c r="C152" s="229" t="s">
        <v>847</v>
      </c>
      <c r="D152" s="228">
        <v>3</v>
      </c>
      <c r="E152" s="192" t="s">
        <v>848</v>
      </c>
      <c r="F152" s="115" t="s">
        <v>1263</v>
      </c>
      <c r="G152" s="192" t="s">
        <v>615</v>
      </c>
    </row>
    <row r="153" spans="1:12" ht="100" customHeight="1">
      <c r="A153" s="243"/>
      <c r="B153" s="228"/>
      <c r="C153" s="230"/>
      <c r="D153" s="228"/>
      <c r="E153" s="192" t="s">
        <v>849</v>
      </c>
      <c r="F153" s="115" t="s">
        <v>1264</v>
      </c>
      <c r="G153" s="192" t="s">
        <v>846</v>
      </c>
    </row>
    <row r="154" spans="1:12" ht="100" customHeight="1">
      <c r="A154" s="243"/>
      <c r="B154" s="228"/>
      <c r="C154" s="230"/>
      <c r="D154" s="228"/>
      <c r="E154" s="192" t="s">
        <v>850</v>
      </c>
      <c r="F154" s="115" t="s">
        <v>1265</v>
      </c>
      <c r="G154" s="192" t="s">
        <v>846</v>
      </c>
    </row>
    <row r="155" spans="1:12" ht="100" customHeight="1">
      <c r="A155" s="243"/>
      <c r="B155" s="178" t="s">
        <v>634</v>
      </c>
      <c r="C155" s="179" t="s">
        <v>851</v>
      </c>
      <c r="D155" s="178">
        <v>2</v>
      </c>
      <c r="E155" s="192" t="s">
        <v>852</v>
      </c>
      <c r="F155" s="115" t="s">
        <v>1266</v>
      </c>
      <c r="G155" s="192" t="s">
        <v>615</v>
      </c>
    </row>
    <row r="156" spans="1:12" ht="100" customHeight="1">
      <c r="A156" s="243"/>
      <c r="B156" s="228" t="s">
        <v>634</v>
      </c>
      <c r="C156" s="229" t="s">
        <v>853</v>
      </c>
      <c r="D156" s="228">
        <v>3</v>
      </c>
      <c r="E156" s="192" t="s">
        <v>854</v>
      </c>
      <c r="F156" s="115" t="s">
        <v>1267</v>
      </c>
      <c r="G156" s="192" t="s">
        <v>1410</v>
      </c>
    </row>
    <row r="157" spans="1:12" ht="100" customHeight="1">
      <c r="A157" s="243"/>
      <c r="B157" s="228"/>
      <c r="C157" s="230"/>
      <c r="D157" s="228"/>
      <c r="E157" s="192" t="s">
        <v>855</v>
      </c>
      <c r="F157" s="115" t="s">
        <v>1268</v>
      </c>
      <c r="G157" s="192" t="s">
        <v>1411</v>
      </c>
    </row>
    <row r="158" spans="1:12" ht="100" customHeight="1">
      <c r="A158" s="243"/>
      <c r="B158" s="228" t="s">
        <v>634</v>
      </c>
      <c r="C158" s="229" t="s">
        <v>856</v>
      </c>
      <c r="D158" s="228">
        <v>2</v>
      </c>
      <c r="E158" s="192" t="s">
        <v>857</v>
      </c>
      <c r="F158" s="115" t="s">
        <v>1269</v>
      </c>
      <c r="G158" s="192" t="s">
        <v>1412</v>
      </c>
    </row>
    <row r="159" spans="1:12" ht="100" customHeight="1">
      <c r="A159" s="243"/>
      <c r="B159" s="228"/>
      <c r="C159" s="230"/>
      <c r="D159" s="228"/>
      <c r="E159" s="192" t="s">
        <v>858</v>
      </c>
      <c r="F159" s="115" t="s">
        <v>1270</v>
      </c>
      <c r="G159" s="192" t="s">
        <v>1393</v>
      </c>
    </row>
    <row r="160" spans="1:12" ht="100" customHeight="1">
      <c r="A160" s="243"/>
      <c r="B160" s="178" t="s">
        <v>634</v>
      </c>
      <c r="C160" s="179" t="s">
        <v>1037</v>
      </c>
      <c r="D160" s="178">
        <v>1</v>
      </c>
      <c r="E160" s="192" t="s">
        <v>1038</v>
      </c>
      <c r="F160" s="115" t="s">
        <v>1271</v>
      </c>
      <c r="G160" s="192" t="s">
        <v>1413</v>
      </c>
    </row>
    <row r="161" spans="1:12" ht="14" customHeight="1">
      <c r="A161" s="187"/>
      <c r="B161" s="187"/>
      <c r="C161" s="162"/>
      <c r="D161" s="187"/>
      <c r="E161" s="163"/>
      <c r="F161" s="164" t="s">
        <v>1388</v>
      </c>
      <c r="G161" s="163"/>
      <c r="H161" s="187"/>
      <c r="I161" s="187"/>
      <c r="J161" s="187"/>
      <c r="K161" s="187"/>
      <c r="L161" s="163"/>
    </row>
    <row r="162" spans="1:12" ht="14" customHeight="1">
      <c r="A162" s="143"/>
      <c r="B162" s="143"/>
      <c r="C162" s="144"/>
      <c r="D162" s="143"/>
      <c r="E162" s="145"/>
      <c r="F162" s="146"/>
      <c r="G162" s="145"/>
      <c r="H162" s="143"/>
      <c r="I162" s="143"/>
      <c r="J162" s="143"/>
      <c r="K162" s="143"/>
      <c r="L162" s="145"/>
    </row>
    <row r="163" spans="1:12" ht="100" customHeight="1">
      <c r="A163" s="240" t="s">
        <v>341</v>
      </c>
      <c r="B163" s="228" t="s">
        <v>205</v>
      </c>
      <c r="C163" s="229" t="s">
        <v>859</v>
      </c>
      <c r="D163" s="228"/>
      <c r="E163" s="192" t="s">
        <v>860</v>
      </c>
      <c r="F163" s="115" t="s">
        <v>1272</v>
      </c>
      <c r="G163" s="192" t="s">
        <v>648</v>
      </c>
      <c r="I163" s="178" t="s">
        <v>8</v>
      </c>
    </row>
    <row r="164" spans="1:12" ht="100" customHeight="1">
      <c r="A164" s="241"/>
      <c r="B164" s="228"/>
      <c r="C164" s="230"/>
      <c r="D164" s="228"/>
      <c r="E164" s="192" t="s">
        <v>861</v>
      </c>
      <c r="F164" s="115" t="s">
        <v>1273</v>
      </c>
      <c r="G164" s="192" t="s">
        <v>862</v>
      </c>
      <c r="I164" s="178" t="s">
        <v>8</v>
      </c>
    </row>
    <row r="165" spans="1:12" ht="100" customHeight="1">
      <c r="A165" s="241"/>
      <c r="B165" s="228"/>
      <c r="C165" s="230"/>
      <c r="D165" s="228"/>
      <c r="E165" s="192" t="s">
        <v>863</v>
      </c>
      <c r="F165" s="115" t="s">
        <v>1274</v>
      </c>
      <c r="G165" s="192" t="s">
        <v>862</v>
      </c>
      <c r="I165" s="178" t="s">
        <v>8</v>
      </c>
    </row>
    <row r="166" spans="1:12" ht="100" customHeight="1">
      <c r="A166" s="241"/>
      <c r="B166" s="228" t="s">
        <v>205</v>
      </c>
      <c r="C166" s="229" t="s">
        <v>864</v>
      </c>
      <c r="D166" s="228"/>
      <c r="E166" s="192" t="s">
        <v>865</v>
      </c>
      <c r="F166" s="115" t="s">
        <v>1275</v>
      </c>
      <c r="G166" s="192" t="s">
        <v>866</v>
      </c>
      <c r="I166" s="178" t="s">
        <v>8</v>
      </c>
    </row>
    <row r="167" spans="1:12" ht="100" customHeight="1">
      <c r="A167" s="241"/>
      <c r="B167" s="228"/>
      <c r="C167" s="230"/>
      <c r="D167" s="228"/>
      <c r="E167" s="192" t="s">
        <v>867</v>
      </c>
      <c r="F167" s="115" t="s">
        <v>1276</v>
      </c>
      <c r="G167" s="192" t="s">
        <v>866</v>
      </c>
      <c r="I167" s="178" t="s">
        <v>8</v>
      </c>
    </row>
    <row r="168" spans="1:12" ht="100" customHeight="1">
      <c r="A168" s="241"/>
      <c r="B168" s="228"/>
      <c r="C168" s="230"/>
      <c r="D168" s="228"/>
      <c r="E168" s="192" t="s">
        <v>868</v>
      </c>
      <c r="F168" s="115" t="s">
        <v>1277</v>
      </c>
      <c r="G168" s="192" t="s">
        <v>866</v>
      </c>
      <c r="I168" s="178" t="s">
        <v>8</v>
      </c>
    </row>
    <row r="169" spans="1:12" ht="100" customHeight="1">
      <c r="A169" s="241"/>
      <c r="B169" s="228" t="s">
        <v>205</v>
      </c>
      <c r="C169" s="229" t="s">
        <v>869</v>
      </c>
      <c r="D169" s="228"/>
      <c r="E169" s="192" t="s">
        <v>870</v>
      </c>
      <c r="F169" s="115" t="s">
        <v>1278</v>
      </c>
      <c r="G169" s="192" t="s">
        <v>866</v>
      </c>
      <c r="I169" s="178" t="s">
        <v>8</v>
      </c>
    </row>
    <row r="170" spans="1:12" ht="100" customHeight="1">
      <c r="A170" s="241"/>
      <c r="B170" s="228"/>
      <c r="C170" s="230"/>
      <c r="D170" s="228"/>
      <c r="E170" s="192" t="s">
        <v>871</v>
      </c>
      <c r="F170" s="115" t="s">
        <v>1279</v>
      </c>
      <c r="G170" s="192" t="s">
        <v>872</v>
      </c>
      <c r="I170" s="178" t="s">
        <v>8</v>
      </c>
    </row>
    <row r="171" spans="1:12" ht="100" customHeight="1">
      <c r="A171" s="241"/>
      <c r="B171" s="178" t="s">
        <v>634</v>
      </c>
      <c r="C171" s="179" t="s">
        <v>873</v>
      </c>
      <c r="D171" s="178">
        <v>1</v>
      </c>
      <c r="E171" s="192" t="s">
        <v>874</v>
      </c>
      <c r="F171" s="115" t="s">
        <v>1280</v>
      </c>
      <c r="G171" s="192" t="s">
        <v>680</v>
      </c>
    </row>
    <row r="172" spans="1:12" ht="100" customHeight="1">
      <c r="A172" s="241"/>
      <c r="B172" s="178" t="s">
        <v>634</v>
      </c>
      <c r="C172" s="179" t="s">
        <v>875</v>
      </c>
      <c r="D172" s="178">
        <v>2</v>
      </c>
      <c r="E172" s="192" t="s">
        <v>876</v>
      </c>
      <c r="F172" s="115" t="s">
        <v>1281</v>
      </c>
      <c r="G172" s="192" t="s">
        <v>877</v>
      </c>
    </row>
    <row r="173" spans="1:12" ht="100" customHeight="1">
      <c r="A173" s="241"/>
      <c r="B173" s="178" t="s">
        <v>634</v>
      </c>
      <c r="C173" s="179" t="s">
        <v>878</v>
      </c>
      <c r="D173" s="178">
        <v>2</v>
      </c>
      <c r="E173" s="192" t="s">
        <v>879</v>
      </c>
      <c r="F173" s="115" t="s">
        <v>1282</v>
      </c>
      <c r="G173" s="192" t="s">
        <v>866</v>
      </c>
    </row>
    <row r="174" spans="1:12" ht="100" customHeight="1">
      <c r="A174" s="241"/>
      <c r="B174" s="178" t="s">
        <v>634</v>
      </c>
      <c r="C174" s="179" t="s">
        <v>880</v>
      </c>
      <c r="D174" s="178">
        <v>1</v>
      </c>
      <c r="E174" s="192" t="s">
        <v>881</v>
      </c>
      <c r="F174" s="115" t="s">
        <v>1283</v>
      </c>
      <c r="G174" s="192" t="s">
        <v>882</v>
      </c>
    </row>
    <row r="175" spans="1:12" ht="100" customHeight="1">
      <c r="A175" s="241"/>
      <c r="B175" s="178" t="s">
        <v>634</v>
      </c>
      <c r="C175" s="179" t="s">
        <v>883</v>
      </c>
      <c r="D175" s="178">
        <v>1</v>
      </c>
      <c r="E175" s="192" t="s">
        <v>884</v>
      </c>
      <c r="F175" s="115" t="s">
        <v>1284</v>
      </c>
      <c r="G175" s="192" t="s">
        <v>648</v>
      </c>
    </row>
    <row r="176" spans="1:12" ht="100" customHeight="1">
      <c r="A176" s="241"/>
      <c r="B176" s="228" t="s">
        <v>634</v>
      </c>
      <c r="C176" s="229" t="s">
        <v>885</v>
      </c>
      <c r="D176" s="228">
        <v>2</v>
      </c>
      <c r="E176" s="192" t="s">
        <v>886</v>
      </c>
      <c r="F176" s="115" t="s">
        <v>1285</v>
      </c>
      <c r="G176" s="192" t="s">
        <v>882</v>
      </c>
    </row>
    <row r="177" spans="1:12" ht="100" customHeight="1">
      <c r="A177" s="241"/>
      <c r="B177" s="228"/>
      <c r="C177" s="230"/>
      <c r="D177" s="228"/>
      <c r="E177" s="192" t="s">
        <v>887</v>
      </c>
      <c r="F177" s="115" t="s">
        <v>1286</v>
      </c>
      <c r="G177" s="192" t="s">
        <v>882</v>
      </c>
    </row>
    <row r="178" spans="1:12" ht="100" customHeight="1">
      <c r="A178" s="241"/>
      <c r="B178" s="228" t="s">
        <v>634</v>
      </c>
      <c r="C178" s="229" t="s">
        <v>888</v>
      </c>
      <c r="D178" s="228">
        <v>3</v>
      </c>
      <c r="E178" s="192" t="s">
        <v>889</v>
      </c>
      <c r="F178" s="115" t="s">
        <v>1287</v>
      </c>
      <c r="G178" s="192" t="s">
        <v>648</v>
      </c>
    </row>
    <row r="179" spans="1:12" ht="100" customHeight="1">
      <c r="A179" s="241"/>
      <c r="B179" s="228"/>
      <c r="C179" s="230"/>
      <c r="D179" s="228"/>
      <c r="E179" s="192" t="s">
        <v>890</v>
      </c>
      <c r="F179" s="115" t="s">
        <v>1288</v>
      </c>
      <c r="G179" s="192" t="s">
        <v>648</v>
      </c>
    </row>
    <row r="180" spans="1:12" ht="100" customHeight="1">
      <c r="A180" s="241"/>
      <c r="B180" s="228"/>
      <c r="C180" s="230"/>
      <c r="D180" s="228"/>
      <c r="E180" s="192" t="s">
        <v>891</v>
      </c>
      <c r="F180" s="115" t="s">
        <v>1289</v>
      </c>
      <c r="G180" s="192" t="s">
        <v>624</v>
      </c>
    </row>
    <row r="181" spans="1:12" ht="100" customHeight="1">
      <c r="A181" s="241"/>
      <c r="B181" s="228" t="s">
        <v>634</v>
      </c>
      <c r="C181" s="229" t="s">
        <v>892</v>
      </c>
      <c r="D181" s="228">
        <v>3</v>
      </c>
      <c r="E181" s="192" t="s">
        <v>893</v>
      </c>
      <c r="F181" s="115" t="s">
        <v>1290</v>
      </c>
      <c r="G181" s="192" t="s">
        <v>648</v>
      </c>
    </row>
    <row r="182" spans="1:12" ht="100" customHeight="1">
      <c r="A182" s="241"/>
      <c r="B182" s="228"/>
      <c r="C182" s="230"/>
      <c r="D182" s="228"/>
      <c r="E182" s="192" t="s">
        <v>894</v>
      </c>
      <c r="F182" s="115" t="s">
        <v>1291</v>
      </c>
      <c r="G182" s="192" t="s">
        <v>648</v>
      </c>
    </row>
    <row r="183" spans="1:12" ht="100" customHeight="1">
      <c r="A183" s="241"/>
      <c r="B183" s="228" t="s">
        <v>634</v>
      </c>
      <c r="C183" s="229" t="s">
        <v>895</v>
      </c>
      <c r="D183" s="228">
        <v>3</v>
      </c>
      <c r="E183" s="192" t="s">
        <v>896</v>
      </c>
      <c r="F183" s="115" t="s">
        <v>1292</v>
      </c>
      <c r="G183" s="192" t="s">
        <v>648</v>
      </c>
    </row>
    <row r="184" spans="1:12" ht="100" customHeight="1">
      <c r="A184" s="241"/>
      <c r="B184" s="228"/>
      <c r="C184" s="230"/>
      <c r="D184" s="228"/>
      <c r="E184" s="192" t="s">
        <v>897</v>
      </c>
      <c r="F184" s="115" t="s">
        <v>1293</v>
      </c>
      <c r="G184" s="192" t="s">
        <v>648</v>
      </c>
    </row>
    <row r="185" spans="1:12" ht="100" customHeight="1">
      <c r="A185" s="241"/>
      <c r="B185" s="178" t="s">
        <v>634</v>
      </c>
      <c r="C185" s="179" t="s">
        <v>898</v>
      </c>
      <c r="D185" s="178">
        <v>2</v>
      </c>
      <c r="E185" s="192" t="s">
        <v>899</v>
      </c>
      <c r="F185" s="115" t="s">
        <v>1294</v>
      </c>
      <c r="G185" s="192" t="s">
        <v>648</v>
      </c>
    </row>
    <row r="186" spans="1:12" ht="100" customHeight="1">
      <c r="A186" s="241"/>
      <c r="B186" s="178" t="s">
        <v>634</v>
      </c>
      <c r="C186" s="179" t="s">
        <v>900</v>
      </c>
      <c r="D186" s="178">
        <v>2</v>
      </c>
      <c r="E186" s="192" t="s">
        <v>901</v>
      </c>
      <c r="F186" s="115" t="s">
        <v>1295</v>
      </c>
      <c r="G186" s="192" t="s">
        <v>1400</v>
      </c>
    </row>
    <row r="187" spans="1:12" ht="100" customHeight="1">
      <c r="A187" s="241"/>
      <c r="B187" s="228" t="s">
        <v>634</v>
      </c>
      <c r="C187" s="229" t="s">
        <v>902</v>
      </c>
      <c r="D187" s="228">
        <v>2</v>
      </c>
      <c r="E187" s="192" t="s">
        <v>903</v>
      </c>
      <c r="F187" s="115" t="s">
        <v>1296</v>
      </c>
      <c r="G187" s="192" t="s">
        <v>1414</v>
      </c>
    </row>
    <row r="188" spans="1:12" ht="100" customHeight="1">
      <c r="A188" s="241"/>
      <c r="B188" s="228"/>
      <c r="C188" s="230"/>
      <c r="D188" s="228"/>
      <c r="E188" s="192" t="s">
        <v>904</v>
      </c>
      <c r="F188" s="115" t="s">
        <v>1297</v>
      </c>
      <c r="G188" s="192" t="s">
        <v>1415</v>
      </c>
    </row>
    <row r="189" spans="1:12" ht="14" customHeight="1">
      <c r="A189" s="188"/>
      <c r="B189" s="188"/>
      <c r="C189" s="165"/>
      <c r="D189" s="188"/>
      <c r="E189" s="166"/>
      <c r="F189" s="167" t="s">
        <v>1385</v>
      </c>
      <c r="G189" s="166"/>
      <c r="H189" s="188"/>
      <c r="I189" s="188"/>
      <c r="J189" s="188"/>
      <c r="K189" s="188"/>
      <c r="L189" s="166"/>
    </row>
    <row r="190" spans="1:12" ht="14" customHeight="1">
      <c r="A190" s="143"/>
      <c r="B190" s="143"/>
      <c r="C190" s="144"/>
      <c r="D190" s="143"/>
      <c r="E190" s="145"/>
      <c r="F190" s="146"/>
      <c r="G190" s="145"/>
      <c r="H190" s="143"/>
      <c r="I190" s="143"/>
      <c r="J190" s="143"/>
      <c r="K190" s="143"/>
      <c r="L190" s="145"/>
    </row>
    <row r="191" spans="1:12" ht="100" customHeight="1">
      <c r="A191" s="238" t="s">
        <v>2</v>
      </c>
      <c r="B191" s="228" t="s">
        <v>205</v>
      </c>
      <c r="C191" s="229" t="s">
        <v>905</v>
      </c>
      <c r="D191" s="228"/>
      <c r="E191" s="192" t="s">
        <v>906</v>
      </c>
      <c r="F191" s="115" t="s">
        <v>1298</v>
      </c>
      <c r="G191" s="192" t="s">
        <v>624</v>
      </c>
      <c r="I191" s="178" t="s">
        <v>8</v>
      </c>
    </row>
    <row r="192" spans="1:12" ht="100" customHeight="1">
      <c r="A192" s="239"/>
      <c r="B192" s="228"/>
      <c r="C192" s="230"/>
      <c r="D192" s="228"/>
      <c r="E192" s="192" t="s">
        <v>907</v>
      </c>
      <c r="F192" s="115" t="s">
        <v>1299</v>
      </c>
      <c r="G192" s="192" t="s">
        <v>742</v>
      </c>
      <c r="I192" s="178" t="s">
        <v>8</v>
      </c>
    </row>
    <row r="193" spans="1:9" ht="100" customHeight="1">
      <c r="A193" s="239"/>
      <c r="B193" s="178" t="s">
        <v>205</v>
      </c>
      <c r="C193" s="179" t="s">
        <v>908</v>
      </c>
      <c r="E193" s="192" t="s">
        <v>1039</v>
      </c>
      <c r="F193" s="115" t="s">
        <v>1300</v>
      </c>
      <c r="G193" s="192" t="s">
        <v>680</v>
      </c>
      <c r="I193" s="178" t="s">
        <v>8</v>
      </c>
    </row>
    <row r="194" spans="1:9" ht="100" customHeight="1">
      <c r="A194" s="239"/>
      <c r="B194" s="228" t="s">
        <v>634</v>
      </c>
      <c r="C194" s="229" t="s">
        <v>909</v>
      </c>
      <c r="D194" s="228">
        <v>4</v>
      </c>
      <c r="E194" s="192" t="s">
        <v>910</v>
      </c>
      <c r="F194" s="115" t="s">
        <v>1301</v>
      </c>
      <c r="G194" s="192" t="s">
        <v>624</v>
      </c>
    </row>
    <row r="195" spans="1:9" ht="100" customHeight="1">
      <c r="A195" s="239"/>
      <c r="B195" s="228"/>
      <c r="C195" s="230"/>
      <c r="D195" s="228"/>
      <c r="E195" s="192" t="s">
        <v>911</v>
      </c>
      <c r="F195" s="115" t="s">
        <v>1302</v>
      </c>
      <c r="G195" s="192" t="s">
        <v>624</v>
      </c>
    </row>
    <row r="196" spans="1:9" ht="100" customHeight="1">
      <c r="A196" s="239"/>
      <c r="B196" s="228"/>
      <c r="C196" s="230"/>
      <c r="D196" s="228"/>
      <c r="E196" s="192" t="s">
        <v>912</v>
      </c>
      <c r="F196" s="115" t="s">
        <v>1303</v>
      </c>
      <c r="G196" s="192" t="s">
        <v>624</v>
      </c>
    </row>
    <row r="197" spans="1:9" ht="100" customHeight="1">
      <c r="A197" s="239"/>
      <c r="B197" s="228"/>
      <c r="C197" s="230"/>
      <c r="D197" s="228"/>
      <c r="E197" s="192" t="s">
        <v>913</v>
      </c>
      <c r="F197" s="115" t="s">
        <v>1416</v>
      </c>
      <c r="G197" s="192" t="s">
        <v>1393</v>
      </c>
    </row>
    <row r="198" spans="1:9" ht="100" customHeight="1">
      <c r="A198" s="239"/>
      <c r="B198" s="228" t="s">
        <v>634</v>
      </c>
      <c r="C198" s="229" t="s">
        <v>914</v>
      </c>
      <c r="D198" s="228">
        <v>2</v>
      </c>
      <c r="E198" s="192" t="s">
        <v>915</v>
      </c>
      <c r="F198" s="115" t="s">
        <v>1304</v>
      </c>
      <c r="G198" s="192" t="s">
        <v>624</v>
      </c>
    </row>
    <row r="199" spans="1:9" ht="100" customHeight="1">
      <c r="A199" s="239"/>
      <c r="B199" s="228"/>
      <c r="C199" s="230"/>
      <c r="D199" s="228"/>
      <c r="E199" s="192" t="s">
        <v>916</v>
      </c>
      <c r="F199" s="115" t="s">
        <v>1305</v>
      </c>
      <c r="G199" s="192" t="s">
        <v>624</v>
      </c>
    </row>
    <row r="200" spans="1:9" ht="100" customHeight="1">
      <c r="A200" s="239"/>
      <c r="B200" s="228" t="s">
        <v>634</v>
      </c>
      <c r="C200" s="229" t="s">
        <v>917</v>
      </c>
      <c r="D200" s="228">
        <v>2</v>
      </c>
      <c r="E200" s="192" t="s">
        <v>918</v>
      </c>
      <c r="F200" s="115" t="s">
        <v>1306</v>
      </c>
      <c r="G200" s="192" t="s">
        <v>680</v>
      </c>
    </row>
    <row r="201" spans="1:9" ht="100" customHeight="1">
      <c r="A201" s="239"/>
      <c r="B201" s="228"/>
      <c r="C201" s="230"/>
      <c r="D201" s="228"/>
      <c r="E201" s="192" t="s">
        <v>919</v>
      </c>
      <c r="F201" s="115" t="s">
        <v>1307</v>
      </c>
      <c r="G201" s="192" t="s">
        <v>624</v>
      </c>
    </row>
    <row r="202" spans="1:9" ht="100" customHeight="1">
      <c r="A202" s="239"/>
      <c r="B202" s="178" t="s">
        <v>634</v>
      </c>
      <c r="C202" s="179" t="s">
        <v>920</v>
      </c>
      <c r="D202" s="178">
        <v>1</v>
      </c>
      <c r="E202" s="192" t="s">
        <v>921</v>
      </c>
      <c r="F202" s="115" t="s">
        <v>1308</v>
      </c>
      <c r="G202" s="192" t="s">
        <v>624</v>
      </c>
    </row>
    <row r="203" spans="1:9" ht="100" customHeight="1">
      <c r="A203" s="239"/>
      <c r="B203" s="228" t="s">
        <v>634</v>
      </c>
      <c r="C203" s="229" t="s">
        <v>922</v>
      </c>
      <c r="D203" s="228">
        <v>1</v>
      </c>
      <c r="E203" s="192" t="s">
        <v>923</v>
      </c>
      <c r="F203" s="115" t="s">
        <v>1309</v>
      </c>
      <c r="G203" s="192" t="s">
        <v>838</v>
      </c>
    </row>
    <row r="204" spans="1:9" ht="100" customHeight="1">
      <c r="A204" s="239"/>
      <c r="B204" s="228"/>
      <c r="C204" s="230"/>
      <c r="D204" s="228"/>
      <c r="E204" s="192" t="s">
        <v>924</v>
      </c>
      <c r="F204" s="115" t="s">
        <v>1310</v>
      </c>
      <c r="G204" s="192" t="s">
        <v>838</v>
      </c>
    </row>
    <row r="205" spans="1:9" ht="100" customHeight="1">
      <c r="A205" s="239"/>
      <c r="B205" s="178" t="s">
        <v>634</v>
      </c>
      <c r="C205" s="179" t="s">
        <v>925</v>
      </c>
      <c r="D205" s="178">
        <v>1</v>
      </c>
      <c r="E205" s="192" t="s">
        <v>926</v>
      </c>
      <c r="F205" s="115" t="s">
        <v>1311</v>
      </c>
      <c r="G205" s="192" t="s">
        <v>624</v>
      </c>
    </row>
    <row r="206" spans="1:9" ht="100" customHeight="1">
      <c r="A206" s="239"/>
      <c r="B206" s="178" t="s">
        <v>634</v>
      </c>
      <c r="C206" s="179" t="s">
        <v>927</v>
      </c>
      <c r="D206" s="178">
        <v>1</v>
      </c>
      <c r="E206" s="192" t="s">
        <v>928</v>
      </c>
      <c r="F206" s="115" t="s">
        <v>1312</v>
      </c>
      <c r="G206" s="192" t="s">
        <v>838</v>
      </c>
    </row>
    <row r="207" spans="1:9" ht="100" customHeight="1">
      <c r="A207" s="239"/>
      <c r="B207" s="228" t="s">
        <v>634</v>
      </c>
      <c r="C207" s="229" t="s">
        <v>929</v>
      </c>
      <c r="D207" s="228">
        <v>1</v>
      </c>
      <c r="E207" s="192" t="s">
        <v>930</v>
      </c>
      <c r="F207" s="115" t="s">
        <v>1313</v>
      </c>
      <c r="G207" s="192" t="s">
        <v>799</v>
      </c>
    </row>
    <row r="208" spans="1:9" ht="100" customHeight="1">
      <c r="A208" s="239"/>
      <c r="B208" s="228"/>
      <c r="C208" s="230"/>
      <c r="D208" s="228"/>
      <c r="E208" s="192" t="s">
        <v>931</v>
      </c>
      <c r="F208" s="115" t="s">
        <v>1314</v>
      </c>
      <c r="G208" s="192" t="s">
        <v>838</v>
      </c>
    </row>
    <row r="209" spans="1:12" ht="100" customHeight="1">
      <c r="A209" s="239"/>
      <c r="B209" s="228" t="s">
        <v>634</v>
      </c>
      <c r="C209" s="229" t="s">
        <v>932</v>
      </c>
      <c r="D209" s="228">
        <v>2</v>
      </c>
      <c r="E209" s="192" t="s">
        <v>933</v>
      </c>
      <c r="F209" s="115" t="s">
        <v>1315</v>
      </c>
      <c r="G209" s="192" t="s">
        <v>1381</v>
      </c>
    </row>
    <row r="210" spans="1:12" ht="100" customHeight="1">
      <c r="A210" s="239"/>
      <c r="B210" s="228"/>
      <c r="C210" s="230"/>
      <c r="D210" s="228"/>
      <c r="E210" s="192" t="s">
        <v>934</v>
      </c>
      <c r="F210" s="115" t="s">
        <v>1316</v>
      </c>
      <c r="G210" s="192" t="s">
        <v>935</v>
      </c>
    </row>
    <row r="211" spans="1:12" ht="100" customHeight="1">
      <c r="A211" s="239"/>
      <c r="B211" s="178" t="s">
        <v>634</v>
      </c>
      <c r="C211" s="179" t="s">
        <v>936</v>
      </c>
      <c r="D211" s="178">
        <v>1</v>
      </c>
      <c r="E211" s="192" t="s">
        <v>937</v>
      </c>
      <c r="F211" s="115" t="s">
        <v>1317</v>
      </c>
      <c r="G211" s="192" t="s">
        <v>935</v>
      </c>
    </row>
    <row r="212" spans="1:12" ht="100" customHeight="1">
      <c r="A212" s="239"/>
      <c r="B212" s="228" t="s">
        <v>634</v>
      </c>
      <c r="C212" s="229" t="s">
        <v>938</v>
      </c>
      <c r="D212" s="228">
        <v>3</v>
      </c>
      <c r="E212" s="192" t="s">
        <v>939</v>
      </c>
      <c r="F212" s="115" t="s">
        <v>1318</v>
      </c>
      <c r="G212" s="192" t="s">
        <v>935</v>
      </c>
    </row>
    <row r="213" spans="1:12" ht="100" customHeight="1">
      <c r="A213" s="239"/>
      <c r="B213" s="228"/>
      <c r="C213" s="230"/>
      <c r="D213" s="228"/>
      <c r="E213" s="192" t="s">
        <v>940</v>
      </c>
      <c r="F213" s="115" t="s">
        <v>1319</v>
      </c>
      <c r="G213" s="192" t="s">
        <v>624</v>
      </c>
    </row>
    <row r="214" spans="1:12" ht="100" customHeight="1">
      <c r="A214" s="239"/>
      <c r="B214" s="228" t="s">
        <v>634</v>
      </c>
      <c r="C214" s="229" t="s">
        <v>941</v>
      </c>
      <c r="D214" s="228">
        <v>3</v>
      </c>
      <c r="E214" s="192" t="s">
        <v>942</v>
      </c>
      <c r="F214" s="115" t="s">
        <v>1320</v>
      </c>
      <c r="G214" s="192" t="s">
        <v>935</v>
      </c>
    </row>
    <row r="215" spans="1:12" ht="100" customHeight="1">
      <c r="A215" s="239"/>
      <c r="B215" s="228"/>
      <c r="C215" s="230"/>
      <c r="D215" s="228"/>
      <c r="E215" s="192" t="s">
        <v>943</v>
      </c>
      <c r="F215" s="115" t="s">
        <v>1321</v>
      </c>
      <c r="G215" s="192" t="s">
        <v>624</v>
      </c>
    </row>
    <row r="216" spans="1:12" ht="100" customHeight="1">
      <c r="A216" s="239"/>
      <c r="B216" s="178" t="s">
        <v>634</v>
      </c>
      <c r="C216" s="179" t="s">
        <v>944</v>
      </c>
      <c r="D216" s="178">
        <v>3</v>
      </c>
      <c r="E216" s="192" t="s">
        <v>945</v>
      </c>
      <c r="F216" s="115" t="s">
        <v>1322</v>
      </c>
      <c r="G216" s="192" t="s">
        <v>624</v>
      </c>
    </row>
    <row r="217" spans="1:12" ht="14" customHeight="1">
      <c r="A217" s="189"/>
      <c r="B217" s="189"/>
      <c r="C217" s="168"/>
      <c r="D217" s="189"/>
      <c r="E217" s="169"/>
      <c r="F217" s="170" t="s">
        <v>1398</v>
      </c>
      <c r="G217" s="169"/>
      <c r="H217" s="189"/>
      <c r="I217" s="189"/>
      <c r="J217" s="189"/>
      <c r="K217" s="189"/>
      <c r="L217" s="169"/>
    </row>
    <row r="218" spans="1:12" ht="14" customHeight="1">
      <c r="A218" s="143"/>
      <c r="B218" s="143"/>
      <c r="C218" s="144"/>
      <c r="D218" s="143"/>
      <c r="E218" s="145"/>
      <c r="F218" s="146"/>
      <c r="G218" s="145"/>
      <c r="H218" s="143"/>
      <c r="I218" s="143"/>
      <c r="J218" s="143"/>
      <c r="K218" s="143"/>
      <c r="L218" s="145"/>
    </row>
    <row r="219" spans="1:12" ht="100" customHeight="1">
      <c r="A219" s="236" t="s">
        <v>72</v>
      </c>
      <c r="B219" s="228" t="s">
        <v>205</v>
      </c>
      <c r="C219" s="229" t="s">
        <v>1022</v>
      </c>
      <c r="D219" s="228"/>
      <c r="E219" s="192" t="s">
        <v>946</v>
      </c>
      <c r="F219" s="115" t="s">
        <v>1323</v>
      </c>
      <c r="G219" s="192" t="s">
        <v>1390</v>
      </c>
      <c r="I219" s="178" t="s">
        <v>8</v>
      </c>
    </row>
    <row r="220" spans="1:12" ht="100" customHeight="1">
      <c r="A220" s="237"/>
      <c r="B220" s="228"/>
      <c r="C220" s="230"/>
      <c r="D220" s="228"/>
      <c r="E220" s="192" t="s">
        <v>947</v>
      </c>
      <c r="F220" s="115" t="s">
        <v>1324</v>
      </c>
      <c r="G220" s="192" t="s">
        <v>948</v>
      </c>
      <c r="I220" s="178" t="s">
        <v>8</v>
      </c>
    </row>
    <row r="221" spans="1:12" ht="100" customHeight="1">
      <c r="A221" s="237"/>
      <c r="B221" s="228" t="s">
        <v>205</v>
      </c>
      <c r="C221" s="229" t="s">
        <v>949</v>
      </c>
      <c r="D221" s="228"/>
      <c r="E221" s="192" t="s">
        <v>950</v>
      </c>
      <c r="F221" s="115" t="s">
        <v>1325</v>
      </c>
      <c r="G221" s="192" t="s">
        <v>680</v>
      </c>
      <c r="I221" s="178" t="s">
        <v>8</v>
      </c>
    </row>
    <row r="222" spans="1:12" ht="100" customHeight="1">
      <c r="A222" s="237"/>
      <c r="B222" s="228"/>
      <c r="C222" s="230"/>
      <c r="D222" s="228"/>
      <c r="E222" s="192" t="s">
        <v>951</v>
      </c>
      <c r="F222" s="115" t="s">
        <v>1326</v>
      </c>
      <c r="G222" s="192" t="s">
        <v>680</v>
      </c>
      <c r="I222" s="178" t="s">
        <v>8</v>
      </c>
    </row>
    <row r="223" spans="1:12" ht="100" customHeight="1">
      <c r="A223" s="237"/>
      <c r="B223" s="228"/>
      <c r="C223" s="230"/>
      <c r="D223" s="228"/>
      <c r="E223" s="192" t="s">
        <v>952</v>
      </c>
      <c r="F223" s="115" t="s">
        <v>1327</v>
      </c>
      <c r="G223" s="192" t="s">
        <v>680</v>
      </c>
      <c r="I223" s="178" t="s">
        <v>8</v>
      </c>
    </row>
    <row r="224" spans="1:12" ht="100" customHeight="1">
      <c r="A224" s="237"/>
      <c r="B224" s="228"/>
      <c r="C224" s="230"/>
      <c r="D224" s="228"/>
      <c r="E224" s="192" t="s">
        <v>953</v>
      </c>
      <c r="F224" s="115" t="s">
        <v>1328</v>
      </c>
      <c r="G224" s="192" t="s">
        <v>680</v>
      </c>
      <c r="I224" s="178" t="s">
        <v>8</v>
      </c>
    </row>
    <row r="225" spans="1:9" ht="100" customHeight="1">
      <c r="A225" s="237"/>
      <c r="B225" s="228" t="s">
        <v>205</v>
      </c>
      <c r="C225" s="229" t="s">
        <v>954</v>
      </c>
      <c r="D225" s="228"/>
      <c r="E225" s="192" t="s">
        <v>955</v>
      </c>
      <c r="F225" s="115" t="s">
        <v>1329</v>
      </c>
      <c r="G225" s="192" t="s">
        <v>956</v>
      </c>
      <c r="I225" s="178" t="s">
        <v>8</v>
      </c>
    </row>
    <row r="226" spans="1:9" ht="100" customHeight="1">
      <c r="A226" s="237"/>
      <c r="B226" s="228"/>
      <c r="C226" s="230"/>
      <c r="D226" s="228"/>
      <c r="E226" s="192" t="s">
        <v>957</v>
      </c>
      <c r="F226" s="115" t="s">
        <v>1330</v>
      </c>
      <c r="G226" s="192" t="s">
        <v>958</v>
      </c>
      <c r="I226" s="178" t="s">
        <v>8</v>
      </c>
    </row>
    <row r="227" spans="1:9" ht="100" customHeight="1">
      <c r="A227" s="237"/>
      <c r="B227" s="228" t="s">
        <v>634</v>
      </c>
      <c r="C227" s="229" t="s">
        <v>959</v>
      </c>
      <c r="D227" s="228">
        <v>3</v>
      </c>
      <c r="E227" s="192" t="s">
        <v>960</v>
      </c>
      <c r="F227" s="115" t="s">
        <v>1331</v>
      </c>
      <c r="G227" s="192" t="s">
        <v>961</v>
      </c>
    </row>
    <row r="228" spans="1:9" ht="100" customHeight="1">
      <c r="A228" s="237"/>
      <c r="B228" s="228"/>
      <c r="C228" s="230"/>
      <c r="D228" s="228"/>
      <c r="E228" s="192" t="s">
        <v>962</v>
      </c>
      <c r="F228" s="115" t="s">
        <v>1332</v>
      </c>
      <c r="G228" s="192" t="s">
        <v>961</v>
      </c>
    </row>
    <row r="229" spans="1:9" ht="100" customHeight="1">
      <c r="A229" s="237"/>
      <c r="B229" s="228"/>
      <c r="C229" s="230"/>
      <c r="D229" s="228"/>
      <c r="E229" s="192" t="s">
        <v>963</v>
      </c>
      <c r="F229" s="115" t="s">
        <v>1333</v>
      </c>
      <c r="G229" s="192" t="s">
        <v>680</v>
      </c>
    </row>
    <row r="230" spans="1:9" ht="100" customHeight="1">
      <c r="A230" s="237"/>
      <c r="B230" s="228"/>
      <c r="C230" s="230"/>
      <c r="D230" s="228"/>
      <c r="E230" s="192" t="s">
        <v>964</v>
      </c>
      <c r="F230" s="115" t="s">
        <v>1334</v>
      </c>
      <c r="G230" s="192" t="s">
        <v>958</v>
      </c>
    </row>
    <row r="231" spans="1:9" ht="100" customHeight="1">
      <c r="A231" s="237"/>
      <c r="B231" s="228" t="s">
        <v>634</v>
      </c>
      <c r="C231" s="229" t="s">
        <v>965</v>
      </c>
      <c r="D231" s="228">
        <v>3</v>
      </c>
      <c r="E231" s="192" t="s">
        <v>966</v>
      </c>
      <c r="F231" s="115" t="s">
        <v>1335</v>
      </c>
      <c r="G231" s="192" t="s">
        <v>624</v>
      </c>
    </row>
    <row r="232" spans="1:9" ht="100" customHeight="1">
      <c r="A232" s="237"/>
      <c r="B232" s="228"/>
      <c r="C232" s="230"/>
      <c r="D232" s="228"/>
      <c r="E232" s="192" t="s">
        <v>967</v>
      </c>
      <c r="F232" s="115" t="s">
        <v>1336</v>
      </c>
      <c r="G232" s="192" t="s">
        <v>624</v>
      </c>
    </row>
    <row r="233" spans="1:9" ht="100" customHeight="1">
      <c r="A233" s="237"/>
      <c r="B233" s="228" t="s">
        <v>634</v>
      </c>
      <c r="C233" s="229" t="s">
        <v>968</v>
      </c>
      <c r="D233" s="228">
        <v>3</v>
      </c>
      <c r="E233" s="192" t="s">
        <v>969</v>
      </c>
      <c r="F233" s="115" t="s">
        <v>1337</v>
      </c>
      <c r="G233" s="192" t="s">
        <v>624</v>
      </c>
    </row>
    <row r="234" spans="1:9" ht="100" customHeight="1">
      <c r="A234" s="237"/>
      <c r="B234" s="228"/>
      <c r="C234" s="230"/>
      <c r="D234" s="228"/>
      <c r="E234" s="192" t="s">
        <v>970</v>
      </c>
      <c r="F234" s="115" t="s">
        <v>1338</v>
      </c>
      <c r="G234" s="192" t="s">
        <v>624</v>
      </c>
    </row>
    <row r="235" spans="1:9" ht="100" customHeight="1">
      <c r="A235" s="237"/>
      <c r="B235" s="228" t="s">
        <v>634</v>
      </c>
      <c r="C235" s="229" t="s">
        <v>971</v>
      </c>
      <c r="D235" s="228">
        <v>2</v>
      </c>
      <c r="E235" s="192" t="s">
        <v>1040</v>
      </c>
      <c r="F235" s="115" t="s">
        <v>1339</v>
      </c>
      <c r="G235" s="192" t="s">
        <v>624</v>
      </c>
    </row>
    <row r="236" spans="1:9" ht="100" customHeight="1">
      <c r="A236" s="237"/>
      <c r="B236" s="228"/>
      <c r="C236" s="230"/>
      <c r="D236" s="228"/>
      <c r="E236" s="192" t="s">
        <v>972</v>
      </c>
      <c r="F236" s="115" t="s">
        <v>1340</v>
      </c>
      <c r="G236" s="192" t="s">
        <v>624</v>
      </c>
    </row>
    <row r="237" spans="1:9" ht="100" customHeight="1">
      <c r="A237" s="237"/>
      <c r="B237" s="228" t="s">
        <v>634</v>
      </c>
      <c r="C237" s="229" t="s">
        <v>973</v>
      </c>
      <c r="D237" s="228">
        <v>3</v>
      </c>
      <c r="E237" s="192" t="s">
        <v>974</v>
      </c>
      <c r="F237" s="115" t="s">
        <v>1417</v>
      </c>
      <c r="G237" s="192" t="s">
        <v>624</v>
      </c>
    </row>
    <row r="238" spans="1:9" ht="100" customHeight="1">
      <c r="A238" s="237"/>
      <c r="B238" s="228"/>
      <c r="C238" s="230"/>
      <c r="D238" s="228"/>
      <c r="E238" s="192" t="s">
        <v>975</v>
      </c>
      <c r="F238" s="115" t="s">
        <v>1341</v>
      </c>
      <c r="G238" s="192" t="s">
        <v>624</v>
      </c>
    </row>
    <row r="239" spans="1:9" ht="100" customHeight="1">
      <c r="A239" s="237"/>
      <c r="B239" s="228" t="s">
        <v>634</v>
      </c>
      <c r="C239" s="229" t="s">
        <v>976</v>
      </c>
      <c r="D239" s="228">
        <v>3</v>
      </c>
      <c r="E239" s="192" t="s">
        <v>977</v>
      </c>
      <c r="F239" s="115" t="s">
        <v>1342</v>
      </c>
      <c r="G239" s="192" t="s">
        <v>624</v>
      </c>
    </row>
    <row r="240" spans="1:9" ht="100" customHeight="1">
      <c r="A240" s="237"/>
      <c r="B240" s="228"/>
      <c r="C240" s="230"/>
      <c r="D240" s="228"/>
      <c r="E240" s="192" t="s">
        <v>978</v>
      </c>
      <c r="F240" s="115" t="s">
        <v>1343</v>
      </c>
      <c r="G240" s="192" t="s">
        <v>979</v>
      </c>
    </row>
    <row r="241" spans="1:7" ht="100" customHeight="1">
      <c r="A241" s="237"/>
      <c r="B241" s="228"/>
      <c r="C241" s="230"/>
      <c r="D241" s="228"/>
      <c r="E241" s="192" t="s">
        <v>980</v>
      </c>
      <c r="F241" s="115" t="s">
        <v>1344</v>
      </c>
      <c r="G241" s="192" t="s">
        <v>935</v>
      </c>
    </row>
    <row r="242" spans="1:7" ht="100" customHeight="1">
      <c r="A242" s="237"/>
      <c r="B242" s="228" t="s">
        <v>634</v>
      </c>
      <c r="C242" s="229" t="s">
        <v>981</v>
      </c>
      <c r="D242" s="228">
        <v>2</v>
      </c>
      <c r="E242" s="192" t="s">
        <v>982</v>
      </c>
      <c r="F242" s="115" t="s">
        <v>1345</v>
      </c>
      <c r="G242" s="192" t="s">
        <v>624</v>
      </c>
    </row>
    <row r="243" spans="1:7" ht="100" customHeight="1">
      <c r="A243" s="237"/>
      <c r="B243" s="228"/>
      <c r="C243" s="230"/>
      <c r="D243" s="228"/>
      <c r="E243" s="192" t="s">
        <v>983</v>
      </c>
      <c r="F243" s="115" t="s">
        <v>1346</v>
      </c>
      <c r="G243" s="192" t="s">
        <v>624</v>
      </c>
    </row>
    <row r="244" spans="1:7" ht="100" customHeight="1">
      <c r="A244" s="237"/>
      <c r="B244" s="228"/>
      <c r="C244" s="230"/>
      <c r="D244" s="228"/>
      <c r="E244" s="192" t="s">
        <v>984</v>
      </c>
      <c r="F244" s="115" t="s">
        <v>1347</v>
      </c>
      <c r="G244" s="192" t="s">
        <v>624</v>
      </c>
    </row>
    <row r="245" spans="1:7" ht="100" customHeight="1">
      <c r="A245" s="237"/>
      <c r="B245" s="228"/>
      <c r="C245" s="230"/>
      <c r="D245" s="228"/>
      <c r="E245" s="192" t="s">
        <v>985</v>
      </c>
      <c r="F245" s="115" t="s">
        <v>1348</v>
      </c>
      <c r="G245" s="192" t="s">
        <v>624</v>
      </c>
    </row>
    <row r="246" spans="1:7" ht="100" customHeight="1">
      <c r="A246" s="237"/>
      <c r="B246" s="178" t="s">
        <v>634</v>
      </c>
      <c r="C246" s="179" t="s">
        <v>986</v>
      </c>
      <c r="D246" s="178">
        <v>1</v>
      </c>
      <c r="E246" s="192" t="s">
        <v>987</v>
      </c>
      <c r="F246" s="115" t="s">
        <v>1349</v>
      </c>
      <c r="G246" s="192" t="s">
        <v>624</v>
      </c>
    </row>
    <row r="247" spans="1:7" ht="100" customHeight="1">
      <c r="A247" s="237"/>
      <c r="B247" s="178" t="s">
        <v>634</v>
      </c>
      <c r="C247" s="179" t="s">
        <v>988</v>
      </c>
      <c r="D247" s="178">
        <v>2</v>
      </c>
      <c r="E247" s="192" t="s">
        <v>989</v>
      </c>
      <c r="F247" s="115" t="s">
        <v>1350</v>
      </c>
      <c r="G247" s="192" t="s">
        <v>990</v>
      </c>
    </row>
    <row r="248" spans="1:7" ht="100" customHeight="1">
      <c r="A248" s="237"/>
      <c r="B248" s="228" t="s">
        <v>634</v>
      </c>
      <c r="C248" s="229" t="s">
        <v>991</v>
      </c>
      <c r="D248" s="228">
        <v>3</v>
      </c>
      <c r="E248" s="192" t="s">
        <v>992</v>
      </c>
      <c r="F248" s="115" t="s">
        <v>1351</v>
      </c>
      <c r="G248" s="192" t="s">
        <v>648</v>
      </c>
    </row>
    <row r="249" spans="1:7" ht="100" customHeight="1">
      <c r="A249" s="237"/>
      <c r="B249" s="228"/>
      <c r="C249" s="230"/>
      <c r="D249" s="228"/>
      <c r="E249" s="192" t="s">
        <v>993</v>
      </c>
      <c r="F249" s="115" t="s">
        <v>1352</v>
      </c>
      <c r="G249" s="192" t="s">
        <v>680</v>
      </c>
    </row>
    <row r="250" spans="1:7" ht="100" customHeight="1">
      <c r="A250" s="237"/>
      <c r="B250" s="228" t="s">
        <v>634</v>
      </c>
      <c r="C250" s="229" t="s">
        <v>994</v>
      </c>
      <c r="D250" s="228">
        <v>2</v>
      </c>
      <c r="E250" s="192" t="s">
        <v>995</v>
      </c>
      <c r="F250" s="115" t="s">
        <v>1353</v>
      </c>
      <c r="G250" s="192" t="s">
        <v>1391</v>
      </c>
    </row>
    <row r="251" spans="1:7" ht="100" customHeight="1">
      <c r="A251" s="237"/>
      <c r="B251" s="228"/>
      <c r="C251" s="230"/>
      <c r="D251" s="228"/>
      <c r="E251" s="192" t="s">
        <v>996</v>
      </c>
      <c r="F251" s="115" t="s">
        <v>1354</v>
      </c>
      <c r="G251" s="192" t="s">
        <v>1391</v>
      </c>
    </row>
    <row r="252" spans="1:7" ht="100" customHeight="1">
      <c r="A252" s="237"/>
      <c r="B252" s="228"/>
      <c r="C252" s="230"/>
      <c r="D252" s="228"/>
      <c r="E252" s="192" t="s">
        <v>997</v>
      </c>
      <c r="F252" s="115" t="s">
        <v>1355</v>
      </c>
      <c r="G252" s="192" t="s">
        <v>1391</v>
      </c>
    </row>
    <row r="253" spans="1:7" ht="100" customHeight="1">
      <c r="A253" s="237"/>
      <c r="B253" s="228" t="s">
        <v>634</v>
      </c>
      <c r="C253" s="229" t="s">
        <v>998</v>
      </c>
      <c r="D253" s="228">
        <v>3</v>
      </c>
      <c r="E253" s="192" t="s">
        <v>999</v>
      </c>
      <c r="F253" s="115" t="s">
        <v>1356</v>
      </c>
      <c r="G253" s="192" t="s">
        <v>624</v>
      </c>
    </row>
    <row r="254" spans="1:7" ht="100" customHeight="1">
      <c r="A254" s="237"/>
      <c r="B254" s="228"/>
      <c r="C254" s="230"/>
      <c r="D254" s="228"/>
      <c r="E254" s="192" t="s">
        <v>1000</v>
      </c>
      <c r="F254" s="115" t="s">
        <v>1418</v>
      </c>
      <c r="G254" s="192" t="s">
        <v>1381</v>
      </c>
    </row>
    <row r="255" spans="1:7" ht="100" customHeight="1">
      <c r="A255" s="237"/>
      <c r="B255" s="178" t="s">
        <v>634</v>
      </c>
      <c r="C255" s="179" t="s">
        <v>1001</v>
      </c>
      <c r="D255" s="178">
        <v>1</v>
      </c>
      <c r="E255" s="192" t="s">
        <v>1002</v>
      </c>
      <c r="F255" s="115" t="s">
        <v>1419</v>
      </c>
      <c r="G255" s="192" t="s">
        <v>1420</v>
      </c>
    </row>
    <row r="256" spans="1:7" ht="100" customHeight="1">
      <c r="A256" s="237"/>
      <c r="B256" s="178" t="s">
        <v>634</v>
      </c>
      <c r="C256" s="179" t="s">
        <v>1041</v>
      </c>
      <c r="D256" s="178">
        <v>2</v>
      </c>
      <c r="E256" s="192" t="s">
        <v>1024</v>
      </c>
      <c r="F256" s="115" t="s">
        <v>1357</v>
      </c>
      <c r="G256" s="192" t="s">
        <v>1421</v>
      </c>
    </row>
    <row r="257" spans="1:12" ht="100" customHeight="1">
      <c r="A257" s="237"/>
      <c r="B257" s="228" t="s">
        <v>634</v>
      </c>
      <c r="C257" s="229" t="s">
        <v>1003</v>
      </c>
      <c r="D257" s="228">
        <v>4</v>
      </c>
      <c r="E257" s="192" t="s">
        <v>1004</v>
      </c>
      <c r="F257" s="115" t="s">
        <v>1358</v>
      </c>
      <c r="G257" s="192" t="s">
        <v>1393</v>
      </c>
    </row>
    <row r="258" spans="1:12" ht="100" customHeight="1">
      <c r="A258" s="237"/>
      <c r="B258" s="228"/>
      <c r="C258" s="230"/>
      <c r="D258" s="228"/>
      <c r="E258" s="192" t="s">
        <v>1005</v>
      </c>
      <c r="F258" s="115" t="s">
        <v>1422</v>
      </c>
      <c r="G258" s="192" t="s">
        <v>1393</v>
      </c>
    </row>
    <row r="259" spans="1:12" ht="100" customHeight="1">
      <c r="A259" s="237"/>
      <c r="B259" s="228"/>
      <c r="C259" s="230"/>
      <c r="D259" s="228"/>
      <c r="E259" s="192" t="s">
        <v>1006</v>
      </c>
      <c r="F259" s="115" t="s">
        <v>1359</v>
      </c>
      <c r="G259" s="192" t="s">
        <v>1411</v>
      </c>
    </row>
    <row r="260" spans="1:12" ht="100" customHeight="1">
      <c r="A260" s="237"/>
      <c r="B260" s="228"/>
      <c r="C260" s="230"/>
      <c r="D260" s="228"/>
      <c r="E260" s="192" t="s">
        <v>1042</v>
      </c>
      <c r="F260" s="115" t="s">
        <v>1360</v>
      </c>
      <c r="G260" s="192" t="s">
        <v>624</v>
      </c>
    </row>
    <row r="261" spans="1:12" ht="100" customHeight="1">
      <c r="A261" s="237"/>
      <c r="B261" s="228" t="s">
        <v>634</v>
      </c>
      <c r="C261" s="229" t="s">
        <v>1007</v>
      </c>
      <c r="D261" s="228">
        <v>3</v>
      </c>
      <c r="E261" s="192" t="s">
        <v>1008</v>
      </c>
      <c r="F261" s="115" t="s">
        <v>1361</v>
      </c>
      <c r="G261" s="192" t="s">
        <v>1393</v>
      </c>
    </row>
    <row r="262" spans="1:12" ht="100" customHeight="1">
      <c r="A262" s="237"/>
      <c r="B262" s="228"/>
      <c r="C262" s="230"/>
      <c r="D262" s="228"/>
      <c r="E262" s="192" t="s">
        <v>1009</v>
      </c>
      <c r="F262" s="115" t="s">
        <v>1362</v>
      </c>
      <c r="G262" s="192" t="s">
        <v>1393</v>
      </c>
    </row>
    <row r="263" spans="1:12" ht="100" customHeight="1">
      <c r="A263" s="237"/>
      <c r="B263" s="178" t="s">
        <v>634</v>
      </c>
      <c r="C263" s="179" t="s">
        <v>1010</v>
      </c>
      <c r="D263" s="178">
        <v>2</v>
      </c>
      <c r="E263" s="192" t="s">
        <v>1011</v>
      </c>
      <c r="F263" s="115" t="s">
        <v>1363</v>
      </c>
      <c r="G263" s="192" t="s">
        <v>1393</v>
      </c>
    </row>
    <row r="264" spans="1:12" ht="14" customHeight="1">
      <c r="A264" s="194"/>
      <c r="B264" s="194"/>
      <c r="C264" s="171"/>
      <c r="D264" s="194"/>
      <c r="E264" s="172"/>
      <c r="F264" s="173" t="s">
        <v>1398</v>
      </c>
      <c r="G264" s="172"/>
      <c r="H264" s="194"/>
      <c r="I264" s="194"/>
      <c r="J264" s="194"/>
      <c r="K264" s="194"/>
      <c r="L264" s="172"/>
    </row>
    <row r="265" spans="1:12" ht="14" customHeight="1">
      <c r="A265" s="143"/>
      <c r="B265" s="143"/>
      <c r="C265" s="144"/>
      <c r="D265" s="143"/>
      <c r="E265" s="145"/>
      <c r="F265" s="146"/>
      <c r="G265" s="145"/>
      <c r="H265" s="143"/>
      <c r="I265" s="143"/>
      <c r="J265" s="143"/>
      <c r="K265" s="143"/>
      <c r="L265" s="145"/>
    </row>
    <row r="266" spans="1:12" ht="100" customHeight="1">
      <c r="A266" s="231" t="s">
        <v>1012</v>
      </c>
      <c r="B266" s="178" t="s">
        <v>634</v>
      </c>
      <c r="C266" s="179" t="s">
        <v>1013</v>
      </c>
      <c r="D266" s="178">
        <v>10</v>
      </c>
      <c r="E266" s="192" t="s">
        <v>1014</v>
      </c>
      <c r="F266" s="115" t="s">
        <v>1364</v>
      </c>
      <c r="G266" s="192" t="s">
        <v>1043</v>
      </c>
    </row>
    <row r="267" spans="1:12" ht="100" customHeight="1">
      <c r="A267" s="232"/>
      <c r="B267" s="178" t="s">
        <v>634</v>
      </c>
      <c r="C267" s="179" t="s">
        <v>1015</v>
      </c>
      <c r="D267" s="178">
        <v>1</v>
      </c>
      <c r="E267" s="192" t="s">
        <v>1016</v>
      </c>
      <c r="F267" s="115" t="s">
        <v>1365</v>
      </c>
      <c r="G267" s="192" t="s">
        <v>1366</v>
      </c>
    </row>
    <row r="268" spans="1:12" ht="100" customHeight="1">
      <c r="A268" s="232"/>
      <c r="B268" s="178" t="s">
        <v>634</v>
      </c>
      <c r="C268" s="179" t="s">
        <v>1017</v>
      </c>
      <c r="D268" s="178">
        <v>1</v>
      </c>
      <c r="E268" s="192" t="s">
        <v>1018</v>
      </c>
      <c r="F268" s="115" t="s">
        <v>1367</v>
      </c>
      <c r="G268" s="192" t="s">
        <v>1366</v>
      </c>
    </row>
    <row r="269" spans="1:12" ht="100" customHeight="1">
      <c r="A269" s="232"/>
      <c r="B269" s="178" t="s">
        <v>634</v>
      </c>
      <c r="C269" s="179" t="s">
        <v>1023</v>
      </c>
      <c r="D269" s="178">
        <v>1</v>
      </c>
      <c r="E269" s="192" t="s">
        <v>1044</v>
      </c>
      <c r="F269" s="115" t="s">
        <v>1368</v>
      </c>
      <c r="G269" s="192" t="s">
        <v>1366</v>
      </c>
    </row>
    <row r="270" spans="1:12" ht="100" customHeight="1">
      <c r="A270" s="232"/>
      <c r="B270" s="178" t="s">
        <v>634</v>
      </c>
      <c r="C270" s="191" t="s">
        <v>1019</v>
      </c>
      <c r="D270" s="193">
        <v>5</v>
      </c>
      <c r="E270" s="192" t="s">
        <v>1020</v>
      </c>
      <c r="F270" s="115" t="s">
        <v>1369</v>
      </c>
      <c r="G270" s="192" t="s">
        <v>1366</v>
      </c>
    </row>
    <row r="271" spans="1:12" ht="100" customHeight="1">
      <c r="A271" s="232"/>
      <c r="B271" s="228" t="s">
        <v>634</v>
      </c>
      <c r="C271" s="233" t="s">
        <v>1045</v>
      </c>
      <c r="D271" s="235">
        <v>10</v>
      </c>
      <c r="E271" s="192" t="s">
        <v>1046</v>
      </c>
      <c r="F271" s="115" t="s">
        <v>1370</v>
      </c>
      <c r="G271" s="192" t="s">
        <v>624</v>
      </c>
    </row>
    <row r="272" spans="1:12" ht="100" customHeight="1">
      <c r="A272" s="232"/>
      <c r="B272" s="228"/>
      <c r="C272" s="234"/>
      <c r="D272" s="235"/>
      <c r="E272" s="192" t="s">
        <v>1047</v>
      </c>
      <c r="F272" s="115" t="s">
        <v>1371</v>
      </c>
      <c r="G272" s="192" t="s">
        <v>624</v>
      </c>
    </row>
    <row r="273" spans="1:12" ht="100" customHeight="1">
      <c r="A273" s="232"/>
      <c r="B273" s="228"/>
      <c r="C273" s="234"/>
      <c r="D273" s="235"/>
      <c r="E273" s="192" t="s">
        <v>1048</v>
      </c>
      <c r="F273" s="115" t="s">
        <v>1372</v>
      </c>
      <c r="G273" s="192" t="s">
        <v>624</v>
      </c>
    </row>
    <row r="274" spans="1:12" ht="100" customHeight="1">
      <c r="A274" s="232"/>
      <c r="B274" s="228"/>
      <c r="C274" s="234"/>
      <c r="D274" s="235"/>
      <c r="E274" s="192" t="s">
        <v>1049</v>
      </c>
      <c r="F274" s="115" t="s">
        <v>1423</v>
      </c>
      <c r="G274" s="192" t="s">
        <v>624</v>
      </c>
    </row>
    <row r="275" spans="1:12" ht="14" customHeight="1">
      <c r="A275" s="190"/>
      <c r="B275" s="190"/>
      <c r="C275" s="174"/>
      <c r="D275" s="175"/>
      <c r="E275" s="174"/>
      <c r="F275" s="176" t="s">
        <v>665</v>
      </c>
      <c r="G275" s="174"/>
      <c r="H275" s="190"/>
      <c r="I275" s="190"/>
      <c r="J275" s="190"/>
      <c r="K275" s="190"/>
      <c r="L275" s="174"/>
    </row>
    <row r="276" spans="1:12" ht="14" customHeight="1">
      <c r="A276" s="143"/>
      <c r="B276" s="143"/>
      <c r="C276" s="145"/>
      <c r="D276" s="177"/>
      <c r="E276" s="145"/>
      <c r="F276" s="146"/>
      <c r="G276" s="145"/>
      <c r="H276" s="143"/>
      <c r="I276" s="143"/>
      <c r="J276" s="143"/>
      <c r="K276" s="143"/>
      <c r="L276" s="145"/>
    </row>
    <row r="277" spans="1:12" ht="14" customHeight="1">
      <c r="A277" s="116"/>
      <c r="C277" s="192"/>
      <c r="D277" s="193"/>
    </row>
    <row r="278" spans="1:12" ht="14" customHeight="1">
      <c r="A278" s="116"/>
      <c r="C278" s="192"/>
      <c r="D278" s="193"/>
    </row>
    <row r="279" spans="1:12" ht="14" customHeight="1">
      <c r="A279" s="116"/>
      <c r="C279" s="192"/>
      <c r="D279" s="193"/>
    </row>
    <row r="280" spans="1:12" ht="14" customHeight="1">
      <c r="A280" s="116"/>
      <c r="C280" s="192"/>
      <c r="D280" s="193"/>
    </row>
    <row r="281" spans="1:12" ht="14" customHeight="1">
      <c r="A281" s="116"/>
      <c r="C281" s="192"/>
      <c r="D281" s="193"/>
    </row>
    <row r="282" spans="1:12" ht="14" customHeight="1">
      <c r="A282" s="116"/>
      <c r="C282" s="192"/>
      <c r="D282" s="193"/>
    </row>
    <row r="283" spans="1:12" ht="14" customHeight="1">
      <c r="A283" s="116"/>
      <c r="C283" s="192"/>
      <c r="D283" s="193"/>
    </row>
    <row r="284" spans="1:12" ht="14" customHeight="1">
      <c r="A284" s="116"/>
      <c r="C284" s="192"/>
      <c r="D284" s="193"/>
    </row>
    <row r="285" spans="1:12" ht="14" customHeight="1">
      <c r="A285" s="116"/>
      <c r="C285" s="192"/>
      <c r="D285" s="193"/>
    </row>
    <row r="286" spans="1:12" ht="14" customHeight="1">
      <c r="A286" s="116"/>
      <c r="C286" s="192"/>
      <c r="D286" s="193"/>
    </row>
    <row r="287" spans="1:12" ht="14" customHeight="1">
      <c r="A287" s="116"/>
      <c r="C287" s="192"/>
      <c r="D287" s="193"/>
    </row>
    <row r="288" spans="1:12" ht="14" customHeight="1">
      <c r="A288" s="116"/>
      <c r="C288" s="192"/>
      <c r="D288" s="193"/>
    </row>
    <row r="289" spans="1:4" ht="14" customHeight="1">
      <c r="A289" s="116"/>
      <c r="C289" s="192"/>
      <c r="D289" s="193"/>
    </row>
    <row r="290" spans="1:4" ht="14" customHeight="1">
      <c r="A290" s="116"/>
      <c r="C290" s="192"/>
      <c r="D290" s="193"/>
    </row>
    <row r="291" spans="1:4" ht="14" customHeight="1">
      <c r="A291" s="116"/>
      <c r="C291" s="192"/>
      <c r="D291" s="193"/>
    </row>
    <row r="292" spans="1:4" ht="14" customHeight="1">
      <c r="A292" s="116"/>
      <c r="C292" s="192"/>
      <c r="D292" s="193"/>
    </row>
    <row r="293" spans="1:4" ht="14" customHeight="1">
      <c r="A293" s="116"/>
      <c r="C293" s="192"/>
      <c r="D293" s="193"/>
    </row>
    <row r="294" spans="1:4" ht="14" customHeight="1">
      <c r="A294" s="116"/>
      <c r="C294" s="192"/>
      <c r="D294" s="193"/>
    </row>
    <row r="295" spans="1:4" ht="14" customHeight="1">
      <c r="A295" s="116"/>
      <c r="C295" s="192"/>
      <c r="D295" s="193"/>
    </row>
    <row r="296" spans="1:4" ht="14" customHeight="1">
      <c r="A296" s="116"/>
      <c r="C296" s="192"/>
      <c r="D296" s="193"/>
    </row>
    <row r="297" spans="1:4" ht="14" customHeight="1">
      <c r="A297" s="116"/>
      <c r="C297" s="192"/>
      <c r="D297" s="193"/>
    </row>
    <row r="298" spans="1:4" ht="14" customHeight="1">
      <c r="A298" s="116"/>
      <c r="C298" s="192"/>
      <c r="D298" s="193"/>
    </row>
    <row r="299" spans="1:4" ht="14" customHeight="1">
      <c r="A299" s="116"/>
      <c r="C299" s="192"/>
      <c r="D299" s="193"/>
    </row>
    <row r="300" spans="1:4" ht="14" customHeight="1">
      <c r="A300" s="116"/>
      <c r="C300" s="192"/>
      <c r="D300" s="193"/>
    </row>
    <row r="301" spans="1:4" ht="14" customHeight="1">
      <c r="A301" s="116"/>
      <c r="C301" s="192"/>
      <c r="D301" s="193"/>
    </row>
    <row r="302" spans="1:4" ht="14" customHeight="1">
      <c r="A302" s="116"/>
      <c r="C302" s="192"/>
      <c r="D302" s="193"/>
    </row>
    <row r="303" spans="1:4" ht="14" customHeight="1">
      <c r="A303" s="116"/>
      <c r="C303" s="192"/>
      <c r="D303" s="193"/>
    </row>
    <row r="304" spans="1:4" ht="14" customHeight="1">
      <c r="A304" s="116"/>
      <c r="C304" s="192"/>
      <c r="D304" s="193"/>
    </row>
    <row r="305" spans="1:4" ht="14" customHeight="1">
      <c r="A305" s="116"/>
      <c r="C305" s="192"/>
      <c r="D305" s="193"/>
    </row>
    <row r="306" spans="1:4" ht="14" customHeight="1">
      <c r="A306" s="116"/>
      <c r="C306" s="192"/>
      <c r="D306" s="193"/>
    </row>
    <row r="307" spans="1:4" ht="14" customHeight="1">
      <c r="A307" s="116"/>
      <c r="C307" s="192"/>
      <c r="D307" s="193"/>
    </row>
    <row r="308" spans="1:4" ht="14" customHeight="1">
      <c r="A308" s="116"/>
      <c r="C308" s="192"/>
      <c r="D308" s="193"/>
    </row>
    <row r="309" spans="1:4" ht="14" customHeight="1">
      <c r="A309" s="116"/>
      <c r="C309" s="192"/>
      <c r="D309" s="193"/>
    </row>
    <row r="310" spans="1:4" ht="14" customHeight="1">
      <c r="A310" s="116"/>
      <c r="C310" s="192"/>
      <c r="D310" s="193"/>
    </row>
    <row r="311" spans="1:4" ht="14" customHeight="1">
      <c r="A311" s="116"/>
      <c r="C311" s="192"/>
      <c r="D311" s="193"/>
    </row>
    <row r="312" spans="1:4" ht="14" customHeight="1">
      <c r="A312" s="116"/>
      <c r="C312" s="192"/>
      <c r="D312" s="193"/>
    </row>
    <row r="313" spans="1:4" ht="14" customHeight="1">
      <c r="A313" s="116"/>
      <c r="C313" s="192"/>
      <c r="D313" s="193"/>
    </row>
    <row r="314" spans="1:4" ht="14" customHeight="1">
      <c r="A314" s="116"/>
      <c r="C314" s="192"/>
      <c r="D314" s="193"/>
    </row>
    <row r="315" spans="1:4" ht="14" customHeight="1">
      <c r="A315" s="116"/>
      <c r="C315" s="192"/>
      <c r="D315" s="193"/>
    </row>
    <row r="316" spans="1:4" ht="14" customHeight="1">
      <c r="A316" s="116"/>
      <c r="C316" s="192"/>
      <c r="D316" s="193"/>
    </row>
    <row r="317" spans="1:4" ht="14" customHeight="1">
      <c r="A317" s="116"/>
      <c r="C317" s="192"/>
      <c r="D317" s="193"/>
    </row>
    <row r="318" spans="1:4" ht="14" customHeight="1">
      <c r="A318" s="116"/>
      <c r="C318" s="192"/>
      <c r="D318" s="193"/>
    </row>
    <row r="319" spans="1:4" ht="14" customHeight="1">
      <c r="A319" s="116"/>
      <c r="C319" s="192"/>
      <c r="D319" s="193"/>
    </row>
    <row r="320" spans="1:4" ht="14" customHeight="1">
      <c r="A320" s="116"/>
      <c r="C320" s="192"/>
      <c r="D320" s="193"/>
    </row>
    <row r="321" spans="1:4" ht="14" customHeight="1">
      <c r="A321" s="116"/>
      <c r="C321" s="192"/>
      <c r="D321" s="193"/>
    </row>
    <row r="322" spans="1:4" ht="14" customHeight="1">
      <c r="A322" s="116"/>
      <c r="C322" s="192"/>
      <c r="D322" s="193"/>
    </row>
    <row r="323" spans="1:4" ht="14" customHeight="1">
      <c r="A323" s="116"/>
      <c r="C323" s="192"/>
      <c r="D323" s="193"/>
    </row>
    <row r="324" spans="1:4" ht="14" customHeight="1">
      <c r="A324" s="116"/>
      <c r="C324" s="192"/>
      <c r="D324" s="193"/>
    </row>
    <row r="325" spans="1:4" ht="14" customHeight="1">
      <c r="A325" s="116"/>
      <c r="C325" s="192"/>
      <c r="D325" s="193"/>
    </row>
    <row r="326" spans="1:4" ht="14" customHeight="1">
      <c r="A326" s="116"/>
      <c r="C326" s="192"/>
      <c r="D326" s="193"/>
    </row>
    <row r="327" spans="1:4" ht="14" customHeight="1">
      <c r="A327" s="116"/>
      <c r="C327" s="192"/>
      <c r="D327" s="193"/>
    </row>
    <row r="328" spans="1:4" ht="14" customHeight="1">
      <c r="A328" s="116"/>
      <c r="C328" s="192"/>
      <c r="D328" s="193"/>
    </row>
    <row r="329" spans="1:4" ht="14" customHeight="1">
      <c r="A329" s="116"/>
      <c r="C329" s="192"/>
      <c r="D329" s="193"/>
    </row>
    <row r="330" spans="1:4" ht="14" customHeight="1">
      <c r="A330" s="116"/>
      <c r="C330" s="192"/>
      <c r="D330" s="193"/>
    </row>
    <row r="331" spans="1:4" ht="14" customHeight="1">
      <c r="A331" s="116"/>
      <c r="C331" s="192"/>
      <c r="D331" s="193"/>
    </row>
    <row r="332" spans="1:4" ht="14" customHeight="1">
      <c r="A332" s="116"/>
      <c r="C332" s="192"/>
      <c r="D332" s="193"/>
    </row>
    <row r="333" spans="1:4" ht="14" customHeight="1">
      <c r="A333" s="116"/>
      <c r="C333" s="192"/>
      <c r="D333" s="193"/>
    </row>
    <row r="334" spans="1:4" ht="14" customHeight="1">
      <c r="A334" s="116"/>
      <c r="C334" s="192"/>
      <c r="D334" s="193"/>
    </row>
    <row r="335" spans="1:4" ht="14" customHeight="1">
      <c r="A335" s="116"/>
      <c r="C335" s="192"/>
      <c r="D335" s="193"/>
    </row>
    <row r="336" spans="1:4" ht="14" customHeight="1">
      <c r="A336" s="116"/>
      <c r="C336" s="192"/>
      <c r="D336" s="193"/>
    </row>
    <row r="337" spans="1:4" ht="14" customHeight="1">
      <c r="A337" s="116"/>
      <c r="C337" s="192"/>
      <c r="D337" s="193"/>
    </row>
    <row r="338" spans="1:4" ht="14" customHeight="1">
      <c r="A338" s="116"/>
      <c r="C338" s="192"/>
      <c r="D338" s="193"/>
    </row>
    <row r="339" spans="1:4" ht="14" customHeight="1">
      <c r="A339" s="116"/>
      <c r="C339" s="192"/>
      <c r="D339" s="193"/>
    </row>
    <row r="340" spans="1:4" ht="14" customHeight="1">
      <c r="A340" s="116"/>
      <c r="C340" s="192"/>
      <c r="D340" s="193"/>
    </row>
    <row r="341" spans="1:4" ht="14" customHeight="1">
      <c r="A341" s="116"/>
      <c r="C341" s="192"/>
      <c r="D341" s="193"/>
    </row>
    <row r="342" spans="1:4" ht="14" customHeight="1">
      <c r="A342" s="116"/>
      <c r="C342" s="192"/>
      <c r="D342" s="193"/>
    </row>
    <row r="343" spans="1:4" ht="14" customHeight="1">
      <c r="A343" s="116"/>
      <c r="C343" s="192"/>
      <c r="D343" s="193"/>
    </row>
    <row r="344" spans="1:4" ht="14" customHeight="1">
      <c r="A344" s="116"/>
      <c r="C344" s="192"/>
      <c r="D344" s="193"/>
    </row>
    <row r="345" spans="1:4" ht="14" customHeight="1">
      <c r="A345" s="116"/>
      <c r="C345" s="192"/>
      <c r="D345" s="193"/>
    </row>
    <row r="346" spans="1:4" ht="14" customHeight="1">
      <c r="A346" s="116"/>
      <c r="C346" s="192"/>
      <c r="D346" s="193"/>
    </row>
    <row r="347" spans="1:4" ht="14" customHeight="1">
      <c r="A347" s="116"/>
      <c r="C347" s="192"/>
      <c r="D347" s="193"/>
    </row>
    <row r="348" spans="1:4" ht="14" customHeight="1">
      <c r="A348" s="116"/>
      <c r="C348" s="192"/>
      <c r="D348" s="193"/>
    </row>
    <row r="349" spans="1:4" ht="14" customHeight="1">
      <c r="A349" s="116"/>
      <c r="C349" s="192"/>
      <c r="D349" s="193"/>
    </row>
    <row r="350" spans="1:4" ht="14" customHeight="1">
      <c r="A350" s="116"/>
      <c r="C350" s="192"/>
      <c r="D350" s="193"/>
    </row>
    <row r="351" spans="1:4" ht="14" customHeight="1">
      <c r="A351" s="116"/>
      <c r="C351" s="192"/>
      <c r="D351" s="193"/>
    </row>
    <row r="352" spans="1:4" ht="14" customHeight="1">
      <c r="A352" s="116"/>
      <c r="C352" s="192"/>
      <c r="D352" s="193"/>
    </row>
    <row r="353" spans="1:4" ht="14" customHeight="1">
      <c r="A353" s="116"/>
      <c r="C353" s="192"/>
      <c r="D353" s="193"/>
    </row>
    <row r="354" spans="1:4" ht="14" customHeight="1">
      <c r="A354" s="116"/>
      <c r="C354" s="192"/>
      <c r="D354" s="193"/>
    </row>
    <row r="355" spans="1:4" ht="14" customHeight="1">
      <c r="A355" s="116"/>
      <c r="C355" s="192"/>
      <c r="D355" s="193"/>
    </row>
    <row r="356" spans="1:4" ht="14" customHeight="1">
      <c r="A356" s="116"/>
      <c r="C356" s="192"/>
      <c r="D356" s="193"/>
    </row>
    <row r="357" spans="1:4" ht="14" customHeight="1">
      <c r="A357" s="116"/>
      <c r="C357" s="192"/>
      <c r="D357" s="193"/>
    </row>
    <row r="358" spans="1:4" ht="14" customHeight="1">
      <c r="A358" s="116"/>
      <c r="C358" s="192"/>
      <c r="D358" s="193"/>
    </row>
    <row r="359" spans="1:4" ht="14" customHeight="1">
      <c r="A359" s="116"/>
      <c r="C359" s="192"/>
      <c r="D359" s="193"/>
    </row>
    <row r="360" spans="1:4" ht="14" customHeight="1">
      <c r="A360" s="116"/>
      <c r="C360" s="192"/>
      <c r="D360" s="193"/>
    </row>
    <row r="361" spans="1:4" ht="14" customHeight="1">
      <c r="A361" s="116"/>
      <c r="C361" s="192"/>
      <c r="D361" s="193"/>
    </row>
    <row r="362" spans="1:4" ht="14" customHeight="1">
      <c r="A362" s="116"/>
      <c r="C362" s="192"/>
      <c r="D362" s="193"/>
    </row>
    <row r="363" spans="1:4" ht="14" customHeight="1">
      <c r="A363" s="116"/>
      <c r="C363" s="192"/>
      <c r="D363" s="193"/>
    </row>
    <row r="364" spans="1:4" ht="14" customHeight="1">
      <c r="A364" s="116"/>
      <c r="C364" s="192"/>
      <c r="D364" s="193"/>
    </row>
    <row r="365" spans="1:4" ht="14" customHeight="1">
      <c r="A365" s="116"/>
      <c r="C365" s="192"/>
      <c r="D365" s="193"/>
    </row>
    <row r="366" spans="1:4" ht="14" customHeight="1">
      <c r="A366" s="116"/>
      <c r="C366" s="192"/>
      <c r="D366" s="193"/>
    </row>
    <row r="367" spans="1:4" ht="14" customHeight="1">
      <c r="A367" s="116"/>
      <c r="C367" s="192"/>
      <c r="D367" s="193"/>
    </row>
    <row r="368" spans="1:4" ht="14" customHeight="1">
      <c r="A368" s="116"/>
      <c r="C368" s="192"/>
      <c r="D368" s="193"/>
    </row>
    <row r="369" spans="1:4" ht="14" customHeight="1">
      <c r="A369" s="116"/>
      <c r="C369" s="192"/>
      <c r="D369" s="193"/>
    </row>
    <row r="370" spans="1:4" ht="14" customHeight="1">
      <c r="A370" s="116"/>
      <c r="C370" s="192"/>
      <c r="D370" s="193"/>
    </row>
    <row r="371" spans="1:4" ht="14" customHeight="1">
      <c r="A371" s="116"/>
      <c r="C371" s="192"/>
      <c r="D371" s="193"/>
    </row>
    <row r="372" spans="1:4" ht="14" customHeight="1">
      <c r="A372" s="116"/>
      <c r="C372" s="192"/>
      <c r="D372" s="193"/>
    </row>
    <row r="373" spans="1:4" ht="14" customHeight="1">
      <c r="A373" s="116"/>
      <c r="C373" s="192"/>
      <c r="D373" s="193"/>
    </row>
    <row r="374" spans="1:4" ht="14" customHeight="1">
      <c r="A374" s="116"/>
      <c r="C374" s="192"/>
      <c r="D374" s="193"/>
    </row>
    <row r="375" spans="1:4" ht="14" customHeight="1">
      <c r="A375" s="116"/>
      <c r="C375" s="192"/>
      <c r="D375" s="193"/>
    </row>
    <row r="376" spans="1:4" ht="14" customHeight="1">
      <c r="A376" s="116"/>
      <c r="C376" s="192"/>
      <c r="D376" s="193"/>
    </row>
    <row r="377" spans="1:4" ht="14" customHeight="1">
      <c r="A377" s="116"/>
      <c r="C377" s="192"/>
      <c r="D377" s="193"/>
    </row>
    <row r="378" spans="1:4" ht="14" customHeight="1">
      <c r="A378" s="116"/>
      <c r="C378" s="192"/>
      <c r="D378" s="193"/>
    </row>
    <row r="379" spans="1:4" ht="14" customHeight="1">
      <c r="A379" s="116"/>
      <c r="C379" s="192"/>
      <c r="D379" s="193"/>
    </row>
    <row r="380" spans="1:4" ht="14" customHeight="1">
      <c r="A380" s="116"/>
      <c r="C380" s="192"/>
      <c r="D380" s="193"/>
    </row>
    <row r="381" spans="1:4" ht="14" customHeight="1">
      <c r="A381" s="116"/>
      <c r="C381" s="192"/>
      <c r="D381" s="193"/>
    </row>
    <row r="382" spans="1:4" ht="14" customHeight="1">
      <c r="A382" s="116"/>
      <c r="C382" s="192"/>
      <c r="D382" s="193"/>
    </row>
    <row r="383" spans="1:4" ht="14" customHeight="1">
      <c r="A383" s="116"/>
      <c r="C383" s="192"/>
      <c r="D383" s="193"/>
    </row>
    <row r="384" spans="1:4" ht="14" customHeight="1">
      <c r="A384" s="116"/>
      <c r="C384" s="192"/>
      <c r="D384" s="193"/>
    </row>
    <row r="385" spans="1:4" ht="14" customHeight="1">
      <c r="A385" s="116"/>
      <c r="C385" s="192"/>
      <c r="D385" s="193"/>
    </row>
    <row r="386" spans="1:4" ht="14" customHeight="1">
      <c r="A386" s="116"/>
      <c r="C386" s="192"/>
      <c r="D386" s="193"/>
    </row>
    <row r="387" spans="1:4" ht="14" customHeight="1">
      <c r="A387" s="116"/>
      <c r="C387" s="192"/>
      <c r="D387" s="193"/>
    </row>
    <row r="388" spans="1:4" ht="14" customHeight="1">
      <c r="A388" s="116"/>
      <c r="C388" s="192"/>
      <c r="D388" s="193"/>
    </row>
    <row r="389" spans="1:4" ht="14" customHeight="1">
      <c r="A389" s="116"/>
      <c r="C389" s="192"/>
      <c r="D389" s="193"/>
    </row>
    <row r="390" spans="1:4" ht="14" customHeight="1">
      <c r="A390" s="116"/>
      <c r="C390" s="192"/>
      <c r="D390" s="193"/>
    </row>
    <row r="391" spans="1:4" ht="14" customHeight="1">
      <c r="A391" s="116"/>
      <c r="C391" s="192"/>
      <c r="D391" s="193"/>
    </row>
    <row r="392" spans="1:4" ht="14" customHeight="1">
      <c r="A392" s="116"/>
      <c r="C392" s="192"/>
      <c r="D392" s="193"/>
    </row>
    <row r="393" spans="1:4" ht="14" customHeight="1">
      <c r="A393" s="116"/>
      <c r="C393" s="192"/>
      <c r="D393" s="193"/>
    </row>
    <row r="394" spans="1:4" ht="14" customHeight="1">
      <c r="A394" s="116"/>
      <c r="C394" s="192"/>
      <c r="D394" s="193"/>
    </row>
    <row r="395" spans="1:4" ht="14" customHeight="1">
      <c r="A395" s="116"/>
      <c r="C395" s="192"/>
      <c r="D395" s="193"/>
    </row>
    <row r="396" spans="1:4" ht="14" customHeight="1">
      <c r="A396" s="116"/>
      <c r="C396" s="192"/>
      <c r="D396" s="193"/>
    </row>
    <row r="397" spans="1:4" ht="14" customHeight="1">
      <c r="A397" s="116"/>
      <c r="C397" s="192"/>
      <c r="D397" s="193"/>
    </row>
    <row r="398" spans="1:4" ht="14" customHeight="1">
      <c r="A398" s="116"/>
      <c r="C398" s="192"/>
      <c r="D398" s="193"/>
    </row>
    <row r="399" spans="1:4" ht="14" customHeight="1">
      <c r="A399" s="116"/>
      <c r="C399" s="192"/>
      <c r="D399" s="193"/>
    </row>
    <row r="400" spans="1:4" ht="14" customHeight="1">
      <c r="A400" s="116"/>
      <c r="C400" s="192"/>
      <c r="D400" s="193"/>
    </row>
    <row r="401" spans="1:4" ht="14" customHeight="1">
      <c r="A401" s="116"/>
      <c r="C401" s="192"/>
      <c r="D401" s="193"/>
    </row>
    <row r="402" spans="1:4" ht="14" customHeight="1">
      <c r="A402" s="116"/>
      <c r="C402" s="192"/>
      <c r="D402" s="193"/>
    </row>
    <row r="403" spans="1:4" ht="14" customHeight="1">
      <c r="A403" s="116"/>
      <c r="C403" s="192"/>
      <c r="D403" s="193"/>
    </row>
    <row r="404" spans="1:4" ht="14" customHeight="1">
      <c r="A404" s="116"/>
      <c r="C404" s="192"/>
      <c r="D404" s="193"/>
    </row>
    <row r="405" spans="1:4" ht="14" customHeight="1">
      <c r="A405" s="116"/>
      <c r="C405" s="192"/>
      <c r="D405" s="193"/>
    </row>
    <row r="406" spans="1:4" ht="14" customHeight="1">
      <c r="A406" s="116"/>
      <c r="C406" s="192"/>
      <c r="D406" s="193"/>
    </row>
    <row r="407" spans="1:4" ht="14" customHeight="1">
      <c r="A407" s="116"/>
      <c r="C407" s="192"/>
      <c r="D407" s="193"/>
    </row>
    <row r="408" spans="1:4" ht="14" customHeight="1">
      <c r="A408" s="116"/>
      <c r="C408" s="192"/>
      <c r="D408" s="193"/>
    </row>
    <row r="409" spans="1:4" ht="14" customHeight="1">
      <c r="A409" s="116"/>
      <c r="C409" s="192"/>
      <c r="D409" s="193"/>
    </row>
    <row r="410" spans="1:4" ht="14" customHeight="1">
      <c r="A410" s="116"/>
      <c r="C410" s="192"/>
      <c r="D410" s="193"/>
    </row>
    <row r="411" spans="1:4" ht="14" customHeight="1">
      <c r="A411" s="116"/>
      <c r="C411" s="192"/>
      <c r="D411" s="193"/>
    </row>
    <row r="412" spans="1:4" ht="14" customHeight="1">
      <c r="A412" s="116"/>
      <c r="C412" s="192"/>
      <c r="D412" s="193"/>
    </row>
    <row r="413" spans="1:4" ht="14" customHeight="1">
      <c r="A413" s="116"/>
      <c r="C413" s="192"/>
      <c r="D413" s="193"/>
    </row>
    <row r="414" spans="1:4" ht="14" customHeight="1">
      <c r="A414" s="116"/>
      <c r="C414" s="192"/>
      <c r="D414" s="193"/>
    </row>
    <row r="415" spans="1:4" ht="14" customHeight="1">
      <c r="A415" s="116"/>
      <c r="C415" s="192"/>
      <c r="D415" s="193"/>
    </row>
    <row r="416" spans="1:4" ht="14" customHeight="1">
      <c r="A416" s="116"/>
      <c r="C416" s="192"/>
      <c r="D416" s="193"/>
    </row>
    <row r="417" spans="1:4" ht="14" customHeight="1">
      <c r="A417" s="116"/>
      <c r="C417" s="192"/>
      <c r="D417" s="193"/>
    </row>
    <row r="418" spans="1:4" ht="14" customHeight="1">
      <c r="A418" s="116"/>
      <c r="C418" s="192"/>
      <c r="D418" s="193"/>
    </row>
    <row r="419" spans="1:4" ht="14" customHeight="1">
      <c r="A419" s="116"/>
      <c r="C419" s="192"/>
      <c r="D419" s="193"/>
    </row>
    <row r="420" spans="1:4" ht="14" customHeight="1">
      <c r="A420" s="116"/>
      <c r="C420" s="192"/>
      <c r="D420" s="193"/>
    </row>
    <row r="421" spans="1:4" ht="14" customHeight="1">
      <c r="A421" s="116"/>
      <c r="C421" s="192"/>
      <c r="D421" s="193"/>
    </row>
    <row r="422" spans="1:4" ht="14" customHeight="1">
      <c r="A422" s="116"/>
      <c r="C422" s="192"/>
      <c r="D422" s="193"/>
    </row>
    <row r="423" spans="1:4" ht="14" customHeight="1">
      <c r="A423" s="116"/>
      <c r="C423" s="192"/>
      <c r="D423" s="193"/>
    </row>
    <row r="424" spans="1:4" ht="14" customHeight="1">
      <c r="A424" s="116"/>
      <c r="C424" s="192"/>
      <c r="D424" s="193"/>
    </row>
    <row r="425" spans="1:4" ht="14" customHeight="1">
      <c r="A425" s="116"/>
      <c r="C425" s="192"/>
      <c r="D425" s="193"/>
    </row>
    <row r="426" spans="1:4" ht="14" customHeight="1">
      <c r="A426" s="116"/>
      <c r="C426" s="192"/>
      <c r="D426" s="193"/>
    </row>
    <row r="427" spans="1:4" ht="14" customHeight="1">
      <c r="A427" s="116"/>
      <c r="C427" s="192"/>
      <c r="D427" s="193"/>
    </row>
    <row r="428" spans="1:4" ht="14" customHeight="1">
      <c r="A428" s="116"/>
      <c r="C428" s="192"/>
      <c r="D428" s="193"/>
    </row>
    <row r="429" spans="1:4" ht="14" customHeight="1">
      <c r="A429" s="116"/>
      <c r="C429" s="192"/>
      <c r="D429" s="193"/>
    </row>
    <row r="430" spans="1:4" ht="14" customHeight="1">
      <c r="A430" s="116"/>
      <c r="C430" s="192"/>
      <c r="D430" s="193"/>
    </row>
    <row r="431" spans="1:4" ht="14" customHeight="1">
      <c r="A431" s="116"/>
      <c r="C431" s="192"/>
      <c r="D431" s="193"/>
    </row>
    <row r="432" spans="1:4" ht="14" customHeight="1">
      <c r="A432" s="116"/>
      <c r="C432" s="192"/>
      <c r="D432" s="193"/>
    </row>
    <row r="433" spans="1:4" ht="14" customHeight="1">
      <c r="A433" s="116"/>
      <c r="C433" s="192"/>
      <c r="D433" s="193"/>
    </row>
    <row r="434" spans="1:4" ht="14" customHeight="1">
      <c r="A434" s="116"/>
      <c r="C434" s="192"/>
      <c r="D434" s="193"/>
    </row>
    <row r="435" spans="1:4" ht="14" customHeight="1">
      <c r="A435" s="116"/>
      <c r="C435" s="192"/>
      <c r="D435" s="193"/>
    </row>
    <row r="436" spans="1:4" ht="14" customHeight="1">
      <c r="A436" s="116"/>
      <c r="C436" s="192"/>
      <c r="D436" s="193"/>
    </row>
    <row r="437" spans="1:4" ht="14" customHeight="1">
      <c r="A437" s="116"/>
      <c r="C437" s="192"/>
      <c r="D437" s="193"/>
    </row>
    <row r="438" spans="1:4" ht="14" customHeight="1">
      <c r="A438" s="116"/>
      <c r="C438" s="192"/>
      <c r="D438" s="193"/>
    </row>
    <row r="439" spans="1:4" ht="14" customHeight="1">
      <c r="A439" s="116"/>
      <c r="C439" s="192"/>
      <c r="D439" s="193"/>
    </row>
    <row r="440" spans="1:4" ht="14" customHeight="1">
      <c r="A440" s="116"/>
      <c r="C440" s="192"/>
      <c r="D440" s="193"/>
    </row>
    <row r="441" spans="1:4" ht="14" customHeight="1">
      <c r="A441" s="116"/>
      <c r="C441" s="192"/>
      <c r="D441" s="193"/>
    </row>
    <row r="442" spans="1:4" ht="14" customHeight="1">
      <c r="A442" s="116"/>
      <c r="C442" s="192"/>
      <c r="D442" s="193"/>
    </row>
    <row r="443" spans="1:4" ht="14" customHeight="1">
      <c r="A443" s="116"/>
      <c r="C443" s="192"/>
      <c r="D443" s="193"/>
    </row>
    <row r="444" spans="1:4" ht="14" customHeight="1">
      <c r="A444" s="116"/>
      <c r="C444" s="192"/>
      <c r="D444" s="193"/>
    </row>
    <row r="445" spans="1:4" ht="14" customHeight="1">
      <c r="A445" s="116"/>
      <c r="C445" s="192"/>
      <c r="D445" s="193"/>
    </row>
    <row r="446" spans="1:4" ht="14" customHeight="1">
      <c r="A446" s="116"/>
      <c r="C446" s="192"/>
      <c r="D446" s="193"/>
    </row>
    <row r="447" spans="1:4" ht="14" customHeight="1">
      <c r="A447" s="116"/>
      <c r="C447" s="192"/>
      <c r="D447" s="193"/>
    </row>
    <row r="448" spans="1:4" ht="14" customHeight="1">
      <c r="A448" s="116"/>
      <c r="C448" s="192"/>
      <c r="D448" s="193"/>
    </row>
    <row r="449" spans="1:4" ht="14" customHeight="1">
      <c r="A449" s="116"/>
      <c r="C449" s="192"/>
      <c r="D449" s="193"/>
    </row>
    <row r="450" spans="1:4" ht="14" customHeight="1">
      <c r="A450" s="116"/>
      <c r="C450" s="192"/>
      <c r="D450" s="193"/>
    </row>
    <row r="451" spans="1:4" ht="14" customHeight="1">
      <c r="A451" s="116"/>
      <c r="C451" s="192"/>
      <c r="D451" s="193"/>
    </row>
    <row r="452" spans="1:4" ht="14" customHeight="1">
      <c r="A452" s="116"/>
      <c r="C452" s="192"/>
      <c r="D452" s="193"/>
    </row>
    <row r="453" spans="1:4" ht="14" customHeight="1">
      <c r="A453" s="116"/>
      <c r="C453" s="192"/>
      <c r="D453" s="193"/>
    </row>
    <row r="454" spans="1:4" ht="14" customHeight="1">
      <c r="A454" s="116"/>
      <c r="C454" s="192"/>
      <c r="D454" s="193"/>
    </row>
    <row r="455" spans="1:4" ht="14" customHeight="1">
      <c r="A455" s="116"/>
      <c r="C455" s="192"/>
      <c r="D455" s="193"/>
    </row>
    <row r="456" spans="1:4" ht="14" customHeight="1">
      <c r="A456" s="116"/>
      <c r="C456" s="192"/>
      <c r="D456" s="193"/>
    </row>
    <row r="457" spans="1:4" ht="14" customHeight="1">
      <c r="A457" s="116"/>
      <c r="C457" s="192"/>
      <c r="D457" s="193"/>
    </row>
    <row r="458" spans="1:4" ht="14" customHeight="1">
      <c r="A458" s="116"/>
      <c r="C458" s="192"/>
      <c r="D458" s="193"/>
    </row>
    <row r="459" spans="1:4" ht="14" customHeight="1">
      <c r="A459" s="116"/>
      <c r="C459" s="192"/>
      <c r="D459" s="193"/>
    </row>
    <row r="460" spans="1:4" ht="14" customHeight="1">
      <c r="A460" s="116"/>
      <c r="C460" s="192"/>
      <c r="D460" s="193"/>
    </row>
    <row r="461" spans="1:4" ht="14" customHeight="1">
      <c r="A461" s="116"/>
      <c r="C461" s="192"/>
      <c r="D461" s="193"/>
    </row>
    <row r="462" spans="1:4" ht="14" customHeight="1">
      <c r="A462" s="116"/>
      <c r="C462" s="192"/>
      <c r="D462" s="193"/>
    </row>
    <row r="463" spans="1:4" ht="14" customHeight="1">
      <c r="A463" s="116"/>
      <c r="C463" s="192"/>
      <c r="D463" s="193"/>
    </row>
    <row r="464" spans="1:4" ht="14" customHeight="1">
      <c r="A464" s="116"/>
      <c r="C464" s="192"/>
      <c r="D464" s="193"/>
    </row>
    <row r="465" spans="1:4" ht="14" customHeight="1">
      <c r="A465" s="116"/>
      <c r="C465" s="192"/>
      <c r="D465" s="193"/>
    </row>
    <row r="466" spans="1:4" ht="14" customHeight="1">
      <c r="A466" s="116"/>
      <c r="C466" s="192"/>
      <c r="D466" s="193"/>
    </row>
    <row r="467" spans="1:4" ht="14" customHeight="1">
      <c r="A467" s="116"/>
      <c r="C467" s="192"/>
      <c r="D467" s="193"/>
    </row>
    <row r="468" spans="1:4" ht="14" customHeight="1">
      <c r="A468" s="116"/>
      <c r="C468" s="192"/>
      <c r="D468" s="193"/>
    </row>
    <row r="469" spans="1:4" ht="14" customHeight="1">
      <c r="A469" s="116"/>
      <c r="C469" s="192"/>
      <c r="D469" s="193"/>
    </row>
    <row r="470" spans="1:4" ht="14" customHeight="1">
      <c r="A470" s="116"/>
      <c r="C470" s="192"/>
      <c r="D470" s="193"/>
    </row>
    <row r="471" spans="1:4" ht="14" customHeight="1">
      <c r="A471" s="116"/>
      <c r="C471" s="192"/>
      <c r="D471" s="193"/>
    </row>
    <row r="472" spans="1:4" ht="14" customHeight="1">
      <c r="A472" s="116"/>
      <c r="C472" s="192"/>
      <c r="D472" s="193"/>
    </row>
    <row r="473" spans="1:4" ht="14" customHeight="1">
      <c r="A473" s="116"/>
      <c r="C473" s="192"/>
      <c r="D473" s="193"/>
    </row>
    <row r="474" spans="1:4" ht="14" customHeight="1">
      <c r="A474" s="116"/>
      <c r="C474" s="192"/>
      <c r="D474" s="193"/>
    </row>
    <row r="475" spans="1:4" ht="14" customHeight="1">
      <c r="A475" s="116"/>
      <c r="C475" s="192"/>
      <c r="D475" s="193"/>
    </row>
    <row r="476" spans="1:4" ht="14" customHeight="1">
      <c r="A476" s="116"/>
      <c r="C476" s="192"/>
      <c r="D476" s="193"/>
    </row>
    <row r="477" spans="1:4" ht="14" customHeight="1">
      <c r="A477" s="116"/>
      <c r="C477" s="192"/>
      <c r="D477" s="193"/>
    </row>
    <row r="478" spans="1:4" ht="14" customHeight="1">
      <c r="A478" s="116"/>
      <c r="C478" s="192"/>
      <c r="D478" s="193"/>
    </row>
    <row r="479" spans="1:4" ht="14" customHeight="1">
      <c r="A479" s="116"/>
      <c r="C479" s="192"/>
      <c r="D479" s="193"/>
    </row>
    <row r="480" spans="1:4" ht="14" customHeight="1">
      <c r="A480" s="116"/>
      <c r="C480" s="192"/>
      <c r="D480" s="193"/>
    </row>
    <row r="481" spans="1:4" ht="14" customHeight="1">
      <c r="A481" s="116"/>
      <c r="C481" s="192"/>
      <c r="D481" s="193"/>
    </row>
    <row r="482" spans="1:4" ht="14" customHeight="1">
      <c r="A482" s="116"/>
      <c r="C482" s="192"/>
      <c r="D482" s="193"/>
    </row>
    <row r="483" spans="1:4" ht="14" customHeight="1">
      <c r="A483" s="116"/>
      <c r="C483" s="192"/>
      <c r="D483" s="193"/>
    </row>
    <row r="484" spans="1:4" ht="14" customHeight="1">
      <c r="A484" s="116"/>
      <c r="C484" s="192"/>
      <c r="D484" s="193"/>
    </row>
    <row r="485" spans="1:4" ht="14" customHeight="1">
      <c r="A485" s="116"/>
      <c r="C485" s="192"/>
      <c r="D485" s="193"/>
    </row>
    <row r="486" spans="1:4" ht="14" customHeight="1">
      <c r="A486" s="116"/>
      <c r="C486" s="192"/>
      <c r="D486" s="193"/>
    </row>
    <row r="487" spans="1:4" ht="14" customHeight="1">
      <c r="A487" s="116"/>
      <c r="C487" s="192"/>
      <c r="D487" s="193"/>
    </row>
    <row r="488" spans="1:4" ht="14" customHeight="1">
      <c r="A488" s="116"/>
      <c r="C488" s="192"/>
      <c r="D488" s="193"/>
    </row>
    <row r="489" spans="1:4" ht="14" customHeight="1">
      <c r="A489" s="116"/>
      <c r="C489" s="192"/>
      <c r="D489" s="193"/>
    </row>
    <row r="490" spans="1:4" ht="14" customHeight="1">
      <c r="A490" s="116"/>
      <c r="C490" s="192"/>
      <c r="D490" s="193"/>
    </row>
    <row r="491" spans="1:4" ht="14" customHeight="1">
      <c r="A491" s="116"/>
      <c r="C491" s="192"/>
      <c r="D491" s="193"/>
    </row>
    <row r="492" spans="1:4" ht="14" customHeight="1">
      <c r="A492" s="116"/>
      <c r="C492" s="192"/>
      <c r="D492" s="193"/>
    </row>
    <row r="493" spans="1:4" ht="14" customHeight="1">
      <c r="A493" s="116"/>
      <c r="C493" s="192"/>
      <c r="D493" s="193"/>
    </row>
    <row r="494" spans="1:4" ht="14" customHeight="1">
      <c r="A494" s="116"/>
      <c r="C494" s="192"/>
      <c r="D494" s="193"/>
    </row>
    <row r="495" spans="1:4" ht="14" customHeight="1">
      <c r="A495" s="116"/>
      <c r="C495" s="192"/>
      <c r="D495" s="193"/>
    </row>
    <row r="496" spans="1:4" ht="14" customHeight="1">
      <c r="A496" s="116"/>
      <c r="C496" s="192"/>
      <c r="D496" s="193"/>
    </row>
    <row r="497" spans="1:4" ht="14" customHeight="1">
      <c r="A497" s="116"/>
      <c r="C497" s="192"/>
      <c r="D497" s="193"/>
    </row>
    <row r="498" spans="1:4" ht="14" customHeight="1">
      <c r="A498" s="116"/>
      <c r="C498" s="192"/>
      <c r="D498" s="193"/>
    </row>
    <row r="499" spans="1:4" ht="14" customHeight="1">
      <c r="A499" s="116"/>
      <c r="C499" s="192"/>
      <c r="D499" s="193"/>
    </row>
    <row r="500" spans="1:4" ht="14" customHeight="1">
      <c r="A500" s="116"/>
      <c r="C500" s="192"/>
      <c r="D500" s="193"/>
    </row>
    <row r="501" spans="1:4" ht="14" customHeight="1">
      <c r="A501" s="116"/>
      <c r="C501" s="192"/>
      <c r="D501" s="193"/>
    </row>
    <row r="502" spans="1:4" ht="14" customHeight="1">
      <c r="A502" s="116"/>
      <c r="C502" s="192"/>
      <c r="D502" s="193"/>
    </row>
    <row r="503" spans="1:4" ht="14" customHeight="1">
      <c r="A503" s="116"/>
      <c r="C503" s="192"/>
      <c r="D503" s="193"/>
    </row>
    <row r="504" spans="1:4" ht="14" customHeight="1">
      <c r="A504" s="116"/>
      <c r="C504" s="192"/>
      <c r="D504" s="193"/>
    </row>
    <row r="505" spans="1:4" ht="14" customHeight="1">
      <c r="A505" s="116"/>
      <c r="C505" s="192"/>
      <c r="D505" s="193"/>
    </row>
    <row r="506" spans="1:4" ht="14" customHeight="1">
      <c r="A506" s="116"/>
      <c r="C506" s="192"/>
      <c r="D506" s="193"/>
    </row>
    <row r="507" spans="1:4" ht="14" customHeight="1">
      <c r="A507" s="116"/>
      <c r="C507" s="192"/>
      <c r="D507" s="193"/>
    </row>
    <row r="508" spans="1:4" ht="14" customHeight="1">
      <c r="A508" s="116"/>
      <c r="C508" s="192"/>
      <c r="D508" s="193"/>
    </row>
    <row r="509" spans="1:4" ht="14" customHeight="1">
      <c r="A509" s="116"/>
      <c r="C509" s="192"/>
      <c r="D509" s="193"/>
    </row>
    <row r="510" spans="1:4" ht="14" customHeight="1">
      <c r="A510" s="116"/>
      <c r="C510" s="192"/>
      <c r="D510" s="193"/>
    </row>
    <row r="511" spans="1:4" ht="14" customHeight="1">
      <c r="A511" s="116"/>
      <c r="C511" s="192"/>
      <c r="D511" s="193"/>
    </row>
    <row r="512" spans="1:4" ht="14" customHeight="1">
      <c r="A512" s="116"/>
      <c r="C512" s="192"/>
      <c r="D512" s="193"/>
    </row>
    <row r="513" spans="1:4" ht="14" customHeight="1">
      <c r="A513" s="116"/>
      <c r="C513" s="192"/>
      <c r="D513" s="193"/>
    </row>
    <row r="514" spans="1:4" ht="14" customHeight="1">
      <c r="A514" s="116"/>
      <c r="C514" s="192"/>
      <c r="D514" s="193"/>
    </row>
    <row r="515" spans="1:4" ht="14" customHeight="1">
      <c r="A515" s="116"/>
      <c r="C515" s="192"/>
      <c r="D515" s="193"/>
    </row>
    <row r="516" spans="1:4" ht="14" customHeight="1">
      <c r="A516" s="116"/>
      <c r="C516" s="192"/>
      <c r="D516" s="193"/>
    </row>
    <row r="517" spans="1:4" ht="14" customHeight="1">
      <c r="A517" s="116"/>
      <c r="C517" s="192"/>
      <c r="D517" s="193"/>
    </row>
    <row r="518" spans="1:4" ht="14" customHeight="1">
      <c r="A518" s="116"/>
      <c r="C518" s="192"/>
      <c r="D518" s="193"/>
    </row>
    <row r="519" spans="1:4" ht="14" customHeight="1">
      <c r="A519" s="116"/>
      <c r="C519" s="192"/>
      <c r="D519" s="193"/>
    </row>
    <row r="520" spans="1:4" ht="14" customHeight="1">
      <c r="A520" s="116"/>
      <c r="C520" s="192"/>
      <c r="D520" s="193"/>
    </row>
    <row r="521" spans="1:4" ht="14" customHeight="1">
      <c r="A521" s="116"/>
      <c r="C521" s="192"/>
      <c r="D521" s="193"/>
    </row>
    <row r="522" spans="1:4" ht="14" customHeight="1">
      <c r="A522" s="116"/>
      <c r="C522" s="192"/>
      <c r="D522" s="193"/>
    </row>
    <row r="523" spans="1:4" ht="14" customHeight="1">
      <c r="A523" s="116"/>
      <c r="C523" s="192"/>
      <c r="D523" s="193"/>
    </row>
    <row r="524" spans="1:4" ht="14" customHeight="1">
      <c r="A524" s="116"/>
      <c r="C524" s="192"/>
      <c r="D524" s="193"/>
    </row>
    <row r="525" spans="1:4" ht="14" customHeight="1">
      <c r="A525" s="116"/>
      <c r="C525" s="192"/>
      <c r="D525" s="193"/>
    </row>
    <row r="526" spans="1:4" ht="14" customHeight="1">
      <c r="A526" s="116"/>
      <c r="C526" s="192"/>
      <c r="D526" s="193"/>
    </row>
    <row r="527" spans="1:4" ht="14" customHeight="1">
      <c r="A527" s="116"/>
      <c r="C527" s="192"/>
      <c r="D527" s="193"/>
    </row>
    <row r="528" spans="1:4" ht="14" customHeight="1">
      <c r="A528" s="116"/>
      <c r="C528" s="192"/>
      <c r="D528" s="193"/>
    </row>
    <row r="529" spans="1:4" ht="14" customHeight="1">
      <c r="A529" s="116"/>
      <c r="C529" s="192"/>
      <c r="D529" s="193"/>
    </row>
    <row r="530" spans="1:4" ht="14" customHeight="1">
      <c r="A530" s="116"/>
      <c r="C530" s="192"/>
      <c r="D530" s="193"/>
    </row>
    <row r="531" spans="1:4" ht="14" customHeight="1">
      <c r="A531" s="116"/>
      <c r="C531" s="192"/>
      <c r="D531" s="193"/>
    </row>
    <row r="532" spans="1:4" ht="14" customHeight="1">
      <c r="A532" s="116"/>
      <c r="C532" s="192"/>
      <c r="D532" s="193"/>
    </row>
    <row r="533" spans="1:4" ht="14" customHeight="1">
      <c r="A533" s="116"/>
      <c r="C533" s="192"/>
      <c r="D533" s="193"/>
    </row>
    <row r="534" spans="1:4" ht="14" customHeight="1">
      <c r="A534" s="116"/>
      <c r="C534" s="192"/>
      <c r="D534" s="193"/>
    </row>
    <row r="535" spans="1:4" ht="14" customHeight="1">
      <c r="A535" s="116"/>
      <c r="C535" s="192"/>
      <c r="D535" s="193"/>
    </row>
    <row r="536" spans="1:4" ht="14" customHeight="1">
      <c r="A536" s="116"/>
      <c r="C536" s="192"/>
      <c r="D536" s="193"/>
    </row>
    <row r="537" spans="1:4" ht="14" customHeight="1">
      <c r="A537" s="116"/>
      <c r="C537" s="192"/>
      <c r="D537" s="193"/>
    </row>
    <row r="538" spans="1:4" ht="14" customHeight="1">
      <c r="A538" s="116"/>
      <c r="C538" s="192"/>
      <c r="D538" s="193"/>
    </row>
    <row r="539" spans="1:4" ht="14" customHeight="1">
      <c r="A539" s="116"/>
      <c r="C539" s="192"/>
      <c r="D539" s="193"/>
    </row>
    <row r="540" spans="1:4" ht="14" customHeight="1">
      <c r="A540" s="116"/>
      <c r="C540" s="192"/>
      <c r="D540" s="193"/>
    </row>
    <row r="541" spans="1:4" ht="14" customHeight="1">
      <c r="A541" s="116"/>
      <c r="C541" s="192"/>
      <c r="D541" s="193"/>
    </row>
    <row r="542" spans="1:4" ht="14" customHeight="1">
      <c r="A542" s="116"/>
      <c r="C542" s="192"/>
      <c r="D542" s="193"/>
    </row>
    <row r="543" spans="1:4" ht="14" customHeight="1">
      <c r="A543" s="116"/>
      <c r="C543" s="192"/>
      <c r="D543" s="193"/>
    </row>
    <row r="544" spans="1:4" ht="14" customHeight="1">
      <c r="A544" s="116"/>
      <c r="C544" s="192"/>
      <c r="D544" s="193"/>
    </row>
    <row r="545" spans="1:4" ht="14" customHeight="1">
      <c r="A545" s="116"/>
      <c r="C545" s="192"/>
      <c r="D545" s="193"/>
    </row>
    <row r="546" spans="1:4" ht="14" customHeight="1">
      <c r="A546" s="116"/>
      <c r="C546" s="192"/>
      <c r="D546" s="193"/>
    </row>
    <row r="547" spans="1:4" ht="14" customHeight="1">
      <c r="A547" s="116"/>
      <c r="C547" s="192"/>
      <c r="D547" s="193"/>
    </row>
    <row r="548" spans="1:4" ht="14" customHeight="1">
      <c r="A548" s="116"/>
      <c r="C548" s="192"/>
      <c r="D548" s="193"/>
    </row>
    <row r="549" spans="1:4" ht="14" customHeight="1">
      <c r="A549" s="116"/>
      <c r="C549" s="192"/>
      <c r="D549" s="193"/>
    </row>
    <row r="550" spans="1:4" ht="14" customHeight="1">
      <c r="A550" s="116"/>
      <c r="C550" s="192"/>
      <c r="D550" s="193"/>
    </row>
    <row r="551" spans="1:4" ht="14" customHeight="1">
      <c r="A551" s="116"/>
      <c r="C551" s="192"/>
      <c r="D551" s="193"/>
    </row>
    <row r="552" spans="1:4" ht="14" customHeight="1">
      <c r="A552" s="116"/>
      <c r="C552" s="192"/>
      <c r="D552" s="193"/>
    </row>
    <row r="553" spans="1:4" ht="14" customHeight="1">
      <c r="A553" s="116"/>
      <c r="C553" s="192"/>
      <c r="D553" s="193"/>
    </row>
    <row r="554" spans="1:4" ht="14" customHeight="1">
      <c r="A554" s="116"/>
      <c r="C554" s="192"/>
      <c r="D554" s="193"/>
    </row>
    <row r="555" spans="1:4" ht="14" customHeight="1">
      <c r="A555" s="116"/>
      <c r="C555" s="192"/>
      <c r="D555" s="193"/>
    </row>
    <row r="556" spans="1:4" ht="14" customHeight="1">
      <c r="A556" s="116"/>
      <c r="C556" s="192"/>
      <c r="D556" s="193"/>
    </row>
    <row r="557" spans="1:4" ht="14" customHeight="1">
      <c r="A557" s="116"/>
      <c r="C557" s="192"/>
      <c r="D557" s="193"/>
    </row>
    <row r="558" spans="1:4" ht="14" customHeight="1">
      <c r="A558" s="116"/>
      <c r="C558" s="192"/>
      <c r="D558" s="193"/>
    </row>
    <row r="559" spans="1:4" ht="14" customHeight="1">
      <c r="A559" s="116"/>
      <c r="C559" s="192"/>
      <c r="D559" s="193"/>
    </row>
    <row r="560" spans="1:4" ht="14" customHeight="1">
      <c r="A560" s="116"/>
      <c r="C560" s="192"/>
      <c r="D560" s="193"/>
    </row>
    <row r="561" spans="1:4" ht="14" customHeight="1">
      <c r="A561" s="116"/>
      <c r="C561" s="192"/>
      <c r="D561" s="193"/>
    </row>
    <row r="562" spans="1:4" ht="14" customHeight="1">
      <c r="A562" s="116"/>
      <c r="C562" s="192"/>
      <c r="D562" s="193"/>
    </row>
    <row r="563" spans="1:4" ht="14" customHeight="1">
      <c r="A563" s="116"/>
      <c r="C563" s="192"/>
      <c r="D563" s="193"/>
    </row>
    <row r="564" spans="1:4" ht="14" customHeight="1">
      <c r="A564" s="116"/>
      <c r="C564" s="192"/>
      <c r="D564" s="193"/>
    </row>
    <row r="565" spans="1:4" ht="14" customHeight="1">
      <c r="A565" s="116"/>
      <c r="C565" s="192"/>
      <c r="D565" s="193"/>
    </row>
    <row r="566" spans="1:4" ht="14" customHeight="1">
      <c r="A566" s="116"/>
      <c r="C566" s="192"/>
      <c r="D566" s="193"/>
    </row>
    <row r="567" spans="1:4" ht="14" customHeight="1">
      <c r="A567" s="116"/>
      <c r="C567" s="192"/>
      <c r="D567" s="193"/>
    </row>
    <row r="568" spans="1:4" ht="14" customHeight="1">
      <c r="A568" s="116"/>
      <c r="C568" s="192"/>
      <c r="D568" s="193"/>
    </row>
    <row r="569" spans="1:4" ht="14" customHeight="1">
      <c r="A569" s="116"/>
      <c r="C569" s="192"/>
      <c r="D569" s="193"/>
    </row>
    <row r="570" spans="1:4" ht="14" customHeight="1">
      <c r="A570" s="116"/>
      <c r="C570" s="192"/>
      <c r="D570" s="193"/>
    </row>
    <row r="571" spans="1:4" ht="14" customHeight="1">
      <c r="A571" s="116"/>
      <c r="C571" s="192"/>
      <c r="D571" s="193"/>
    </row>
    <row r="572" spans="1:4" ht="14" customHeight="1">
      <c r="A572" s="116"/>
      <c r="C572" s="192"/>
      <c r="D572" s="193"/>
    </row>
    <row r="573" spans="1:4" ht="14" customHeight="1">
      <c r="A573" s="116"/>
      <c r="C573" s="192"/>
      <c r="D573" s="193"/>
    </row>
    <row r="574" spans="1:4" ht="14" customHeight="1">
      <c r="A574" s="116"/>
      <c r="C574" s="192"/>
      <c r="D574" s="193"/>
    </row>
    <row r="575" spans="1:4" ht="14" customHeight="1">
      <c r="A575" s="116"/>
      <c r="C575" s="192"/>
      <c r="D575" s="193"/>
    </row>
    <row r="576" spans="1:4" ht="14" customHeight="1">
      <c r="A576" s="116"/>
      <c r="C576" s="192"/>
      <c r="D576" s="193"/>
    </row>
    <row r="577" spans="1:4" ht="14" customHeight="1">
      <c r="A577" s="116"/>
      <c r="C577" s="192"/>
      <c r="D577" s="193"/>
    </row>
    <row r="578" spans="1:4" ht="14" customHeight="1">
      <c r="A578" s="116"/>
      <c r="C578" s="192"/>
      <c r="D578" s="193"/>
    </row>
    <row r="579" spans="1:4" ht="14" customHeight="1">
      <c r="A579" s="116"/>
      <c r="C579" s="192"/>
      <c r="D579" s="193"/>
    </row>
    <row r="580" spans="1:4" ht="14" customHeight="1">
      <c r="A580" s="116"/>
      <c r="C580" s="192"/>
      <c r="D580" s="193"/>
    </row>
    <row r="581" spans="1:4" ht="14" customHeight="1">
      <c r="A581" s="116"/>
      <c r="C581" s="192"/>
      <c r="D581" s="193"/>
    </row>
    <row r="582" spans="1:4" ht="14" customHeight="1">
      <c r="A582" s="116"/>
      <c r="C582" s="192"/>
      <c r="D582" s="193"/>
    </row>
    <row r="583" spans="1:4" ht="14" customHeight="1">
      <c r="A583" s="116"/>
      <c r="C583" s="192"/>
      <c r="D583" s="193"/>
    </row>
    <row r="584" spans="1:4" ht="14" customHeight="1">
      <c r="A584" s="116"/>
      <c r="C584" s="192"/>
      <c r="D584" s="193"/>
    </row>
    <row r="585" spans="1:4" ht="14" customHeight="1">
      <c r="A585" s="116"/>
      <c r="C585" s="192"/>
      <c r="D585" s="193"/>
    </row>
    <row r="586" spans="1:4" ht="14" customHeight="1">
      <c r="A586" s="116"/>
      <c r="C586" s="192"/>
      <c r="D586" s="193"/>
    </row>
    <row r="587" spans="1:4" ht="14" customHeight="1">
      <c r="A587" s="116"/>
      <c r="C587" s="192"/>
      <c r="D587" s="193"/>
    </row>
    <row r="588" spans="1:4" ht="14" customHeight="1">
      <c r="A588" s="116"/>
      <c r="C588" s="192"/>
      <c r="D588" s="193"/>
    </row>
    <row r="589" spans="1:4" ht="14" customHeight="1">
      <c r="A589" s="116"/>
      <c r="C589" s="192"/>
      <c r="D589" s="193"/>
    </row>
    <row r="590" spans="1:4" ht="14" customHeight="1">
      <c r="A590" s="116"/>
      <c r="C590" s="192"/>
      <c r="D590" s="193"/>
    </row>
    <row r="591" spans="1:4" ht="14" customHeight="1">
      <c r="A591" s="116"/>
      <c r="C591" s="192"/>
      <c r="D591" s="193"/>
    </row>
    <row r="592" spans="1:4" ht="14" customHeight="1">
      <c r="A592" s="116"/>
      <c r="C592" s="192"/>
      <c r="D592" s="193"/>
    </row>
    <row r="593" spans="1:4" ht="14" customHeight="1">
      <c r="A593" s="116"/>
      <c r="C593" s="192"/>
      <c r="D593" s="193"/>
    </row>
    <row r="594" spans="1:4" ht="14" customHeight="1">
      <c r="A594" s="116"/>
      <c r="C594" s="192"/>
      <c r="D594" s="193"/>
    </row>
    <row r="595" spans="1:4" ht="14" customHeight="1">
      <c r="A595" s="116"/>
      <c r="C595" s="192"/>
      <c r="D595" s="193"/>
    </row>
    <row r="596" spans="1:4" ht="14" customHeight="1">
      <c r="A596" s="116"/>
      <c r="C596" s="192"/>
      <c r="D596" s="193"/>
    </row>
    <row r="597" spans="1:4" ht="14" customHeight="1">
      <c r="A597" s="116"/>
      <c r="C597" s="192"/>
      <c r="D597" s="193"/>
    </row>
    <row r="598" spans="1:4" ht="14" customHeight="1">
      <c r="A598" s="116"/>
      <c r="C598" s="192"/>
      <c r="D598" s="193"/>
    </row>
    <row r="599" spans="1:4" ht="14" customHeight="1">
      <c r="A599" s="116"/>
      <c r="C599" s="192"/>
      <c r="D599" s="193"/>
    </row>
    <row r="600" spans="1:4" ht="14" customHeight="1">
      <c r="A600" s="116"/>
      <c r="C600" s="192"/>
      <c r="D600" s="193"/>
    </row>
    <row r="601" spans="1:4" ht="14" customHeight="1">
      <c r="A601" s="116"/>
      <c r="C601" s="192"/>
      <c r="D601" s="193"/>
    </row>
    <row r="602" spans="1:4" ht="14" customHeight="1">
      <c r="A602" s="116"/>
      <c r="C602" s="192"/>
      <c r="D602" s="193"/>
    </row>
    <row r="603" spans="1:4" ht="14" customHeight="1">
      <c r="A603" s="116"/>
      <c r="C603" s="192"/>
      <c r="D603" s="193"/>
    </row>
    <row r="604" spans="1:4" ht="14" customHeight="1">
      <c r="A604" s="116"/>
      <c r="C604" s="192"/>
      <c r="D604" s="193"/>
    </row>
    <row r="605" spans="1:4" ht="14" customHeight="1">
      <c r="A605" s="116"/>
      <c r="C605" s="192"/>
      <c r="D605" s="193"/>
    </row>
    <row r="606" spans="1:4" ht="14" customHeight="1">
      <c r="A606" s="116"/>
      <c r="C606" s="192"/>
      <c r="D606" s="193"/>
    </row>
    <row r="607" spans="1:4" ht="14" customHeight="1">
      <c r="A607" s="116"/>
      <c r="C607" s="192"/>
      <c r="D607" s="193"/>
    </row>
    <row r="608" spans="1:4" ht="14" customHeight="1">
      <c r="A608" s="116"/>
      <c r="C608" s="192"/>
      <c r="D608" s="193"/>
    </row>
    <row r="609" spans="1:4" ht="14" customHeight="1">
      <c r="A609" s="116"/>
      <c r="C609" s="192"/>
      <c r="D609" s="193"/>
    </row>
    <row r="610" spans="1:4" ht="14" customHeight="1">
      <c r="A610" s="116"/>
      <c r="C610" s="192"/>
      <c r="D610" s="193"/>
    </row>
    <row r="611" spans="1:4" ht="14" customHeight="1">
      <c r="A611" s="116"/>
      <c r="C611" s="192"/>
      <c r="D611" s="193"/>
    </row>
    <row r="612" spans="1:4" ht="14" customHeight="1">
      <c r="A612" s="116"/>
      <c r="C612" s="192"/>
      <c r="D612" s="193"/>
    </row>
    <row r="613" spans="1:4" ht="14" customHeight="1">
      <c r="A613" s="116"/>
      <c r="C613" s="192"/>
      <c r="D613" s="193"/>
    </row>
    <row r="614" spans="1:4" ht="14" customHeight="1">
      <c r="A614" s="116"/>
      <c r="C614" s="192"/>
      <c r="D614" s="193"/>
    </row>
    <row r="615" spans="1:4" ht="14" customHeight="1">
      <c r="A615" s="116"/>
      <c r="C615" s="192"/>
      <c r="D615" s="193"/>
    </row>
    <row r="616" spans="1:4" ht="14" customHeight="1">
      <c r="A616" s="116"/>
      <c r="C616" s="192"/>
      <c r="D616" s="193"/>
    </row>
    <row r="617" spans="1:4" ht="14" customHeight="1">
      <c r="A617" s="116"/>
      <c r="C617" s="192"/>
      <c r="D617" s="193"/>
    </row>
    <row r="618" spans="1:4" ht="14" customHeight="1">
      <c r="A618" s="116"/>
      <c r="C618" s="192"/>
      <c r="D618" s="193"/>
    </row>
    <row r="619" spans="1:4" ht="14" customHeight="1">
      <c r="A619" s="116"/>
      <c r="C619" s="192"/>
      <c r="D619" s="193"/>
    </row>
    <row r="620" spans="1:4" ht="14" customHeight="1">
      <c r="A620" s="116"/>
      <c r="C620" s="192"/>
      <c r="D620" s="193"/>
    </row>
    <row r="621" spans="1:4" ht="14" customHeight="1">
      <c r="A621" s="116"/>
      <c r="C621" s="192"/>
      <c r="D621" s="193"/>
    </row>
    <row r="622" spans="1:4" ht="14" customHeight="1">
      <c r="A622" s="116"/>
      <c r="C622" s="192"/>
      <c r="D622" s="193"/>
    </row>
    <row r="623" spans="1:4" ht="14" customHeight="1">
      <c r="A623" s="116"/>
      <c r="C623" s="192"/>
      <c r="D623" s="193"/>
    </row>
    <row r="624" spans="1:4" ht="14" customHeight="1">
      <c r="A624" s="116"/>
      <c r="C624" s="192"/>
      <c r="D624" s="193"/>
    </row>
    <row r="625" spans="1:4" ht="14" customHeight="1">
      <c r="A625" s="116"/>
      <c r="C625" s="192"/>
      <c r="D625" s="193"/>
    </row>
    <row r="626" spans="1:4" ht="14" customHeight="1">
      <c r="A626" s="116"/>
      <c r="C626" s="192"/>
      <c r="D626" s="193"/>
    </row>
    <row r="627" spans="1:4" ht="14" customHeight="1">
      <c r="A627" s="116"/>
      <c r="C627" s="192"/>
      <c r="D627" s="193"/>
    </row>
    <row r="628" spans="1:4" ht="14" customHeight="1">
      <c r="A628" s="116"/>
      <c r="C628" s="192"/>
      <c r="D628" s="193"/>
    </row>
    <row r="629" spans="1:4" ht="14" customHeight="1">
      <c r="A629" s="116"/>
      <c r="C629" s="192"/>
      <c r="D629" s="193"/>
    </row>
    <row r="630" spans="1:4" ht="14" customHeight="1">
      <c r="A630" s="116"/>
      <c r="C630" s="192"/>
      <c r="D630" s="193"/>
    </row>
    <row r="631" spans="1:4" ht="14" customHeight="1">
      <c r="A631" s="116"/>
      <c r="C631" s="192"/>
      <c r="D631" s="193"/>
    </row>
    <row r="632" spans="1:4" ht="14" customHeight="1">
      <c r="A632" s="116"/>
      <c r="C632" s="192"/>
      <c r="D632" s="193"/>
    </row>
    <row r="633" spans="1:4" ht="14" customHeight="1">
      <c r="A633" s="116"/>
      <c r="C633" s="192"/>
      <c r="D633" s="193"/>
    </row>
    <row r="634" spans="1:4" ht="14" customHeight="1">
      <c r="A634" s="116"/>
      <c r="C634" s="192"/>
      <c r="D634" s="193"/>
    </row>
    <row r="635" spans="1:4" ht="14" customHeight="1">
      <c r="A635" s="116"/>
      <c r="C635" s="192"/>
      <c r="D635" s="193"/>
    </row>
    <row r="636" spans="1:4" ht="14" customHeight="1">
      <c r="A636" s="116"/>
      <c r="C636" s="192"/>
      <c r="D636" s="193"/>
    </row>
    <row r="637" spans="1:4" ht="14" customHeight="1">
      <c r="A637" s="116"/>
      <c r="C637" s="192"/>
      <c r="D637" s="193"/>
    </row>
    <row r="638" spans="1:4" ht="14" customHeight="1">
      <c r="A638" s="116"/>
      <c r="C638" s="192"/>
      <c r="D638" s="193"/>
    </row>
    <row r="639" spans="1:4" ht="14" customHeight="1">
      <c r="A639" s="116"/>
      <c r="C639" s="192"/>
      <c r="D639" s="193"/>
    </row>
    <row r="640" spans="1:4" ht="14" customHeight="1">
      <c r="A640" s="116"/>
      <c r="C640" s="192"/>
      <c r="D640" s="193"/>
    </row>
    <row r="641" spans="1:4" ht="14" customHeight="1">
      <c r="A641" s="116"/>
      <c r="C641" s="192"/>
      <c r="D641" s="193"/>
    </row>
    <row r="642" spans="1:4" ht="14" customHeight="1">
      <c r="A642" s="116"/>
      <c r="C642" s="192"/>
      <c r="D642" s="193"/>
    </row>
    <row r="643" spans="1:4" ht="14" customHeight="1">
      <c r="A643" s="116"/>
      <c r="C643" s="192"/>
      <c r="D643" s="193"/>
    </row>
    <row r="644" spans="1:4" ht="14" customHeight="1">
      <c r="A644" s="116"/>
      <c r="C644" s="192"/>
      <c r="D644" s="193"/>
    </row>
    <row r="645" spans="1:4" ht="14" customHeight="1">
      <c r="A645" s="116"/>
      <c r="C645" s="192"/>
      <c r="D645" s="193"/>
    </row>
    <row r="646" spans="1:4" ht="14" customHeight="1">
      <c r="A646" s="116"/>
      <c r="C646" s="192"/>
      <c r="D646" s="193"/>
    </row>
    <row r="647" spans="1:4" ht="14" customHeight="1">
      <c r="A647" s="116"/>
      <c r="C647" s="192"/>
      <c r="D647" s="193"/>
    </row>
    <row r="648" spans="1:4" ht="14" customHeight="1">
      <c r="A648" s="116"/>
      <c r="C648" s="192"/>
      <c r="D648" s="193"/>
    </row>
    <row r="649" spans="1:4" ht="14" customHeight="1">
      <c r="A649" s="116"/>
      <c r="C649" s="192"/>
      <c r="D649" s="193"/>
    </row>
    <row r="650" spans="1:4" ht="14" customHeight="1">
      <c r="A650" s="116"/>
      <c r="C650" s="192"/>
      <c r="D650" s="193"/>
    </row>
    <row r="651" spans="1:4" ht="14" customHeight="1">
      <c r="A651" s="116"/>
      <c r="C651" s="192"/>
      <c r="D651" s="193"/>
    </row>
    <row r="652" spans="1:4" ht="14" customHeight="1">
      <c r="A652" s="116"/>
      <c r="C652" s="192"/>
      <c r="D652" s="193"/>
    </row>
    <row r="653" spans="1:4" ht="14" customHeight="1">
      <c r="A653" s="116"/>
      <c r="C653" s="192"/>
      <c r="D653" s="193"/>
    </row>
    <row r="654" spans="1:4" ht="14" customHeight="1">
      <c r="A654" s="116"/>
      <c r="C654" s="192"/>
      <c r="D654" s="193"/>
    </row>
    <row r="655" spans="1:4" ht="14" customHeight="1">
      <c r="A655" s="116"/>
      <c r="C655" s="192"/>
      <c r="D655" s="193"/>
    </row>
    <row r="656" spans="1:4" ht="14" customHeight="1">
      <c r="A656" s="116"/>
      <c r="C656" s="192"/>
      <c r="D656" s="193"/>
    </row>
    <row r="657" spans="1:4" ht="14" customHeight="1">
      <c r="A657" s="116"/>
      <c r="C657" s="192"/>
      <c r="D657" s="193"/>
    </row>
    <row r="658" spans="1:4" ht="14" customHeight="1">
      <c r="A658" s="116"/>
      <c r="C658" s="192"/>
      <c r="D658" s="193"/>
    </row>
    <row r="659" spans="1:4" ht="14" customHeight="1">
      <c r="A659" s="116"/>
      <c r="C659" s="192"/>
      <c r="D659" s="193"/>
    </row>
    <row r="660" spans="1:4" ht="14" customHeight="1">
      <c r="A660" s="116"/>
      <c r="C660" s="192"/>
      <c r="D660" s="193"/>
    </row>
    <row r="661" spans="1:4" ht="14" customHeight="1">
      <c r="A661" s="116"/>
      <c r="C661" s="192"/>
      <c r="D661" s="193"/>
    </row>
    <row r="662" spans="1:4" ht="14" customHeight="1">
      <c r="A662" s="116"/>
      <c r="C662" s="192"/>
      <c r="D662" s="193"/>
    </row>
    <row r="663" spans="1:4" ht="14" customHeight="1">
      <c r="A663" s="116"/>
      <c r="C663" s="192"/>
      <c r="D663" s="193"/>
    </row>
    <row r="664" spans="1:4" ht="14" customHeight="1">
      <c r="A664" s="116"/>
      <c r="C664" s="192"/>
      <c r="D664" s="193"/>
    </row>
    <row r="665" spans="1:4" ht="14" customHeight="1">
      <c r="A665" s="116"/>
      <c r="C665" s="192"/>
      <c r="D665" s="193"/>
    </row>
    <row r="666" spans="1:4" ht="14" customHeight="1">
      <c r="A666" s="116"/>
      <c r="C666" s="192"/>
      <c r="D666" s="193"/>
    </row>
    <row r="667" spans="1:4" ht="14" customHeight="1">
      <c r="A667" s="116"/>
      <c r="C667" s="192"/>
      <c r="D667" s="193"/>
    </row>
    <row r="668" spans="1:4" ht="14" customHeight="1">
      <c r="A668" s="116"/>
      <c r="C668" s="192"/>
      <c r="D668" s="193"/>
    </row>
    <row r="669" spans="1:4" ht="14" customHeight="1">
      <c r="A669" s="116"/>
      <c r="C669" s="192"/>
      <c r="D669" s="193"/>
    </row>
    <row r="670" spans="1:4" ht="14" customHeight="1">
      <c r="A670" s="116"/>
      <c r="C670" s="192"/>
      <c r="D670" s="193"/>
    </row>
    <row r="671" spans="1:4" ht="14" customHeight="1">
      <c r="A671" s="116"/>
      <c r="C671" s="192"/>
      <c r="D671" s="193"/>
    </row>
    <row r="672" spans="1:4" ht="14" customHeight="1">
      <c r="A672" s="116"/>
      <c r="C672" s="192"/>
      <c r="D672" s="193"/>
    </row>
    <row r="673" spans="1:4" ht="14" customHeight="1">
      <c r="A673" s="116"/>
      <c r="C673" s="192"/>
      <c r="D673" s="193"/>
    </row>
    <row r="674" spans="1:4" ht="14" customHeight="1">
      <c r="A674" s="116"/>
      <c r="C674" s="192"/>
      <c r="D674" s="193"/>
    </row>
    <row r="675" spans="1:4" ht="14" customHeight="1">
      <c r="A675" s="116"/>
      <c r="C675" s="192"/>
      <c r="D675" s="193"/>
    </row>
    <row r="676" spans="1:4" ht="14" customHeight="1">
      <c r="A676" s="116"/>
      <c r="C676" s="192"/>
      <c r="D676" s="193"/>
    </row>
    <row r="677" spans="1:4" ht="14" customHeight="1">
      <c r="A677" s="116"/>
      <c r="C677" s="192"/>
      <c r="D677" s="193"/>
    </row>
    <row r="678" spans="1:4" ht="14" customHeight="1">
      <c r="A678" s="116"/>
      <c r="C678" s="192"/>
      <c r="D678" s="193"/>
    </row>
    <row r="679" spans="1:4" ht="14" customHeight="1">
      <c r="A679" s="116"/>
      <c r="C679" s="192"/>
      <c r="D679" s="193"/>
    </row>
    <row r="680" spans="1:4" ht="14" customHeight="1">
      <c r="A680" s="116"/>
      <c r="C680" s="192"/>
      <c r="D680" s="193"/>
    </row>
    <row r="681" spans="1:4" ht="14" customHeight="1">
      <c r="A681" s="116"/>
      <c r="C681" s="192"/>
      <c r="D681" s="193"/>
    </row>
    <row r="682" spans="1:4" ht="14" customHeight="1">
      <c r="A682" s="116"/>
      <c r="C682" s="192"/>
      <c r="D682" s="193"/>
    </row>
    <row r="683" spans="1:4" ht="14" customHeight="1">
      <c r="A683" s="116"/>
      <c r="C683" s="192"/>
      <c r="D683" s="193"/>
    </row>
    <row r="684" spans="1:4" ht="14" customHeight="1">
      <c r="A684" s="116"/>
      <c r="C684" s="192"/>
      <c r="D684" s="193"/>
    </row>
    <row r="685" spans="1:4" ht="14" customHeight="1">
      <c r="A685" s="116"/>
      <c r="C685" s="192"/>
      <c r="D685" s="193"/>
    </row>
    <row r="686" spans="1:4" ht="14" customHeight="1">
      <c r="A686" s="116"/>
      <c r="C686" s="192"/>
      <c r="D686" s="193"/>
    </row>
    <row r="687" spans="1:4" ht="14" customHeight="1">
      <c r="A687" s="116"/>
      <c r="C687" s="192"/>
      <c r="D687" s="193"/>
    </row>
    <row r="688" spans="1:4" ht="14" customHeight="1">
      <c r="A688" s="116"/>
      <c r="C688" s="192"/>
      <c r="D688" s="193"/>
    </row>
    <row r="689" spans="1:4" ht="14" customHeight="1">
      <c r="A689" s="116"/>
      <c r="C689" s="192"/>
      <c r="D689" s="193"/>
    </row>
    <row r="690" spans="1:4" ht="14" customHeight="1">
      <c r="A690" s="116"/>
      <c r="C690" s="192"/>
      <c r="D690" s="193"/>
    </row>
    <row r="691" spans="1:4" ht="14" customHeight="1">
      <c r="A691" s="116"/>
      <c r="C691" s="192"/>
      <c r="D691" s="193"/>
    </row>
    <row r="692" spans="1:4" ht="14" customHeight="1">
      <c r="A692" s="116"/>
      <c r="C692" s="192"/>
      <c r="D692" s="193"/>
    </row>
    <row r="693" spans="1:4" ht="14" customHeight="1">
      <c r="A693" s="116"/>
      <c r="C693" s="192"/>
      <c r="D693" s="193"/>
    </row>
    <row r="694" spans="1:4" ht="14" customHeight="1">
      <c r="A694" s="116"/>
      <c r="C694" s="192"/>
      <c r="D694" s="193"/>
    </row>
    <row r="695" spans="1:4" ht="14" customHeight="1">
      <c r="A695" s="116"/>
      <c r="C695" s="192"/>
      <c r="D695" s="193"/>
    </row>
    <row r="696" spans="1:4" ht="14" customHeight="1">
      <c r="A696" s="116"/>
      <c r="C696" s="192"/>
      <c r="D696" s="193"/>
    </row>
    <row r="697" spans="1:4" ht="14" customHeight="1">
      <c r="A697" s="116"/>
      <c r="C697" s="192"/>
      <c r="D697" s="193"/>
    </row>
    <row r="698" spans="1:4" ht="14" customHeight="1">
      <c r="A698" s="116"/>
      <c r="C698" s="192"/>
      <c r="D698" s="193"/>
    </row>
    <row r="699" spans="1:4" ht="14" customHeight="1">
      <c r="A699" s="116"/>
      <c r="C699" s="192"/>
      <c r="D699" s="193"/>
    </row>
    <row r="700" spans="1:4" ht="14" customHeight="1">
      <c r="A700" s="116"/>
      <c r="C700" s="192"/>
      <c r="D700" s="193"/>
    </row>
    <row r="701" spans="1:4" ht="14" customHeight="1">
      <c r="A701" s="116"/>
      <c r="C701" s="192"/>
      <c r="D701" s="193"/>
    </row>
    <row r="702" spans="1:4" ht="14" customHeight="1">
      <c r="A702" s="116"/>
      <c r="C702" s="192"/>
      <c r="D702" s="193"/>
    </row>
    <row r="703" spans="1:4" ht="14" customHeight="1">
      <c r="A703" s="116"/>
      <c r="C703" s="192"/>
      <c r="D703" s="193"/>
    </row>
    <row r="704" spans="1:4" ht="14" customHeight="1">
      <c r="A704" s="116"/>
      <c r="C704" s="192"/>
      <c r="D704" s="193"/>
    </row>
    <row r="705" spans="1:4" ht="14" customHeight="1">
      <c r="A705" s="116"/>
      <c r="C705" s="192"/>
      <c r="D705" s="193"/>
    </row>
    <row r="706" spans="1:4" ht="14" customHeight="1">
      <c r="A706" s="116"/>
      <c r="C706" s="192"/>
      <c r="D706" s="193"/>
    </row>
    <row r="707" spans="1:4" ht="14" customHeight="1">
      <c r="A707" s="116"/>
      <c r="C707" s="192"/>
      <c r="D707" s="193"/>
    </row>
    <row r="708" spans="1:4" ht="14" customHeight="1">
      <c r="A708" s="116"/>
      <c r="C708" s="192"/>
      <c r="D708" s="193"/>
    </row>
    <row r="709" spans="1:4" ht="14" customHeight="1">
      <c r="A709" s="116"/>
      <c r="C709" s="192"/>
      <c r="D709" s="193"/>
    </row>
    <row r="710" spans="1:4" ht="14" customHeight="1">
      <c r="A710" s="116"/>
      <c r="C710" s="192"/>
      <c r="D710" s="193"/>
    </row>
    <row r="711" spans="1:4" ht="14" customHeight="1">
      <c r="A711" s="116"/>
      <c r="C711" s="192"/>
      <c r="D711" s="193"/>
    </row>
    <row r="712" spans="1:4" ht="14" customHeight="1">
      <c r="A712" s="116"/>
      <c r="C712" s="192"/>
      <c r="D712" s="193"/>
    </row>
    <row r="713" spans="1:4" ht="14" customHeight="1">
      <c r="A713" s="116"/>
      <c r="C713" s="192"/>
      <c r="D713" s="193"/>
    </row>
    <row r="714" spans="1:4" ht="14" customHeight="1">
      <c r="A714" s="116"/>
      <c r="C714" s="192"/>
      <c r="D714" s="193"/>
    </row>
    <row r="715" spans="1:4" ht="14" customHeight="1">
      <c r="A715" s="116"/>
      <c r="C715" s="192"/>
      <c r="D715" s="193"/>
    </row>
    <row r="716" spans="1:4" ht="14" customHeight="1">
      <c r="A716" s="116"/>
      <c r="C716" s="192"/>
      <c r="D716" s="193"/>
    </row>
    <row r="717" spans="1:4" ht="14" customHeight="1">
      <c r="A717" s="116"/>
      <c r="C717" s="192"/>
      <c r="D717" s="193"/>
    </row>
    <row r="718" spans="1:4" ht="14" customHeight="1">
      <c r="A718" s="116"/>
      <c r="C718" s="192"/>
      <c r="D718" s="193"/>
    </row>
    <row r="719" spans="1:4" ht="14" customHeight="1">
      <c r="A719" s="116"/>
      <c r="C719" s="192"/>
      <c r="D719" s="193"/>
    </row>
    <row r="720" spans="1:4" ht="14" customHeight="1">
      <c r="A720" s="116"/>
      <c r="C720" s="192"/>
      <c r="D720" s="193"/>
    </row>
    <row r="721" spans="1:4" ht="14" customHeight="1">
      <c r="A721" s="116"/>
      <c r="C721" s="192"/>
      <c r="D721" s="193"/>
    </row>
    <row r="722" spans="1:4" ht="14" customHeight="1">
      <c r="A722" s="116"/>
      <c r="C722" s="192"/>
      <c r="D722" s="193"/>
    </row>
    <row r="723" spans="1:4" ht="14" customHeight="1">
      <c r="A723" s="116"/>
      <c r="C723" s="192"/>
      <c r="D723" s="193"/>
    </row>
    <row r="724" spans="1:4" ht="14" customHeight="1">
      <c r="A724" s="116"/>
      <c r="C724" s="192"/>
      <c r="D724" s="193"/>
    </row>
    <row r="725" spans="1:4" ht="14" customHeight="1">
      <c r="A725" s="116"/>
      <c r="C725" s="192"/>
      <c r="D725" s="193"/>
    </row>
    <row r="726" spans="1:4" ht="14" customHeight="1">
      <c r="A726" s="116"/>
      <c r="C726" s="192"/>
      <c r="D726" s="193"/>
    </row>
    <row r="727" spans="1:4" ht="14" customHeight="1">
      <c r="A727" s="116"/>
      <c r="C727" s="192"/>
      <c r="D727" s="193"/>
    </row>
    <row r="728" spans="1:4" ht="14" customHeight="1">
      <c r="A728" s="116"/>
      <c r="C728" s="192"/>
      <c r="D728" s="193"/>
    </row>
    <row r="729" spans="1:4" ht="14" customHeight="1">
      <c r="A729" s="116"/>
      <c r="C729" s="192"/>
      <c r="D729" s="193"/>
    </row>
    <row r="730" spans="1:4" ht="14" customHeight="1">
      <c r="A730" s="116"/>
      <c r="C730" s="192"/>
      <c r="D730" s="193"/>
    </row>
    <row r="731" spans="1:4" ht="14" customHeight="1">
      <c r="A731" s="116"/>
      <c r="C731" s="192"/>
      <c r="D731" s="193"/>
    </row>
    <row r="732" spans="1:4" ht="14" customHeight="1">
      <c r="A732" s="116"/>
      <c r="C732" s="192"/>
      <c r="D732" s="193"/>
    </row>
    <row r="733" spans="1:4" ht="14" customHeight="1">
      <c r="A733" s="116"/>
      <c r="C733" s="192"/>
      <c r="D733" s="193"/>
    </row>
    <row r="734" spans="1:4" ht="14" customHeight="1">
      <c r="A734" s="116"/>
      <c r="C734" s="192"/>
      <c r="D734" s="193"/>
    </row>
    <row r="735" spans="1:4" ht="14" customHeight="1">
      <c r="A735" s="116"/>
      <c r="C735" s="192"/>
      <c r="D735" s="193"/>
    </row>
    <row r="736" spans="1:4" ht="14" customHeight="1">
      <c r="A736" s="116"/>
      <c r="C736" s="192"/>
      <c r="D736" s="193"/>
    </row>
    <row r="737" spans="1:4" ht="14" customHeight="1">
      <c r="A737" s="116"/>
      <c r="C737" s="192"/>
      <c r="D737" s="193"/>
    </row>
    <row r="738" spans="1:4" ht="14" customHeight="1">
      <c r="A738" s="116"/>
      <c r="C738" s="192"/>
      <c r="D738" s="193"/>
    </row>
    <row r="739" spans="1:4" ht="14" customHeight="1">
      <c r="A739" s="116"/>
      <c r="C739" s="192"/>
      <c r="D739" s="193"/>
    </row>
    <row r="740" spans="1:4" ht="14" customHeight="1">
      <c r="A740" s="116"/>
      <c r="C740" s="192"/>
      <c r="D740" s="193"/>
    </row>
    <row r="741" spans="1:4" ht="14" customHeight="1">
      <c r="A741" s="116"/>
      <c r="C741" s="192"/>
      <c r="D741" s="193"/>
    </row>
    <row r="742" spans="1:4" ht="14" customHeight="1">
      <c r="A742" s="116"/>
      <c r="C742" s="192"/>
      <c r="D742" s="193"/>
    </row>
    <row r="743" spans="1:4" ht="14" customHeight="1">
      <c r="A743" s="116"/>
      <c r="C743" s="192"/>
      <c r="D743" s="193"/>
    </row>
    <row r="744" spans="1:4" ht="14" customHeight="1">
      <c r="A744" s="116"/>
      <c r="C744" s="192"/>
      <c r="D744" s="193"/>
    </row>
    <row r="745" spans="1:4" ht="14" customHeight="1">
      <c r="A745" s="116"/>
      <c r="C745" s="192"/>
      <c r="D745" s="193"/>
    </row>
    <row r="746" spans="1:4" ht="14" customHeight="1">
      <c r="A746" s="116"/>
      <c r="C746" s="192"/>
      <c r="D746" s="193"/>
    </row>
    <row r="747" spans="1:4" ht="14" customHeight="1">
      <c r="A747" s="116"/>
      <c r="C747" s="192"/>
      <c r="D747" s="193"/>
    </row>
    <row r="748" spans="1:4" ht="14" customHeight="1">
      <c r="A748" s="116"/>
      <c r="C748" s="192"/>
      <c r="D748" s="193"/>
    </row>
    <row r="749" spans="1:4" ht="14" customHeight="1">
      <c r="A749" s="116"/>
      <c r="C749" s="192"/>
      <c r="D749" s="193"/>
    </row>
    <row r="750" spans="1:4" ht="14" customHeight="1">
      <c r="A750" s="116"/>
      <c r="C750" s="192"/>
      <c r="D750" s="193"/>
    </row>
    <row r="751" spans="1:4" ht="14" customHeight="1">
      <c r="A751" s="116"/>
      <c r="C751" s="192"/>
      <c r="D751" s="193"/>
    </row>
    <row r="752" spans="1:4" ht="14" customHeight="1">
      <c r="A752" s="116"/>
      <c r="C752" s="192"/>
      <c r="D752" s="193"/>
    </row>
    <row r="753" spans="1:4" ht="14" customHeight="1">
      <c r="A753" s="116"/>
      <c r="C753" s="192"/>
      <c r="D753" s="193"/>
    </row>
    <row r="754" spans="1:4" ht="14" customHeight="1">
      <c r="A754" s="116"/>
      <c r="C754" s="192"/>
      <c r="D754" s="193"/>
    </row>
    <row r="755" spans="1:4" ht="14" customHeight="1">
      <c r="A755" s="116"/>
      <c r="C755" s="192"/>
      <c r="D755" s="193"/>
    </row>
    <row r="756" spans="1:4" ht="14" customHeight="1">
      <c r="A756" s="116"/>
      <c r="C756" s="192"/>
      <c r="D756" s="193"/>
    </row>
    <row r="757" spans="1:4" ht="14" customHeight="1">
      <c r="A757" s="116"/>
      <c r="C757" s="192"/>
      <c r="D757" s="193"/>
    </row>
    <row r="758" spans="1:4" ht="14" customHeight="1">
      <c r="A758" s="116"/>
      <c r="C758" s="192"/>
      <c r="D758" s="193"/>
    </row>
    <row r="759" spans="1:4" ht="14" customHeight="1">
      <c r="A759" s="116"/>
      <c r="C759" s="192"/>
      <c r="D759" s="193"/>
    </row>
    <row r="760" spans="1:4" ht="14" customHeight="1">
      <c r="A760" s="116"/>
      <c r="C760" s="192"/>
      <c r="D760" s="193"/>
    </row>
    <row r="761" spans="1:4" ht="14" customHeight="1">
      <c r="A761" s="116"/>
      <c r="C761" s="192"/>
      <c r="D761" s="193"/>
    </row>
    <row r="762" spans="1:4" ht="14" customHeight="1">
      <c r="A762" s="116"/>
      <c r="C762" s="192"/>
      <c r="D762" s="193"/>
    </row>
    <row r="763" spans="1:4" ht="14" customHeight="1">
      <c r="A763" s="116"/>
      <c r="C763" s="192"/>
      <c r="D763" s="193"/>
    </row>
    <row r="764" spans="1:4" ht="14" customHeight="1">
      <c r="A764" s="116"/>
      <c r="C764" s="192"/>
      <c r="D764" s="193"/>
    </row>
    <row r="765" spans="1:4" ht="14" customHeight="1">
      <c r="A765" s="116"/>
      <c r="C765" s="192"/>
      <c r="D765" s="193"/>
    </row>
    <row r="766" spans="1:4" ht="14" customHeight="1">
      <c r="A766" s="116"/>
      <c r="C766" s="192"/>
      <c r="D766" s="193"/>
    </row>
    <row r="767" spans="1:4" ht="14" customHeight="1">
      <c r="A767" s="116"/>
      <c r="C767" s="192"/>
      <c r="D767" s="193"/>
    </row>
    <row r="768" spans="1:4" ht="14" customHeight="1">
      <c r="A768" s="116"/>
      <c r="C768" s="192"/>
      <c r="D768" s="193"/>
    </row>
    <row r="769" spans="1:4" ht="14" customHeight="1">
      <c r="A769" s="116"/>
      <c r="C769" s="192"/>
      <c r="D769" s="193"/>
    </row>
    <row r="770" spans="1:4" ht="14" customHeight="1">
      <c r="A770" s="116"/>
      <c r="C770" s="192"/>
      <c r="D770" s="193"/>
    </row>
    <row r="771" spans="1:4" ht="14" customHeight="1">
      <c r="A771" s="116"/>
      <c r="C771" s="192"/>
      <c r="D771" s="193"/>
    </row>
    <row r="772" spans="1:4" ht="14" customHeight="1">
      <c r="A772" s="116"/>
      <c r="C772" s="192"/>
      <c r="D772" s="193"/>
    </row>
    <row r="773" spans="1:4" ht="14" customHeight="1">
      <c r="A773" s="116"/>
      <c r="C773" s="192"/>
      <c r="D773" s="193"/>
    </row>
    <row r="774" spans="1:4" ht="14" customHeight="1">
      <c r="A774" s="116"/>
      <c r="C774" s="192"/>
      <c r="D774" s="193"/>
    </row>
    <row r="775" spans="1:4" ht="14" customHeight="1">
      <c r="A775" s="116"/>
      <c r="C775" s="192"/>
      <c r="D775" s="193"/>
    </row>
    <row r="776" spans="1:4" ht="14" customHeight="1">
      <c r="A776" s="116"/>
      <c r="C776" s="192"/>
      <c r="D776" s="193"/>
    </row>
    <row r="777" spans="1:4" ht="14" customHeight="1">
      <c r="A777" s="116"/>
      <c r="C777" s="192"/>
      <c r="D777" s="193"/>
    </row>
    <row r="778" spans="1:4" ht="14" customHeight="1">
      <c r="A778" s="116"/>
      <c r="C778" s="192"/>
      <c r="D778" s="193"/>
    </row>
    <row r="779" spans="1:4" ht="14" customHeight="1">
      <c r="A779" s="116"/>
      <c r="C779" s="192"/>
      <c r="D779" s="193"/>
    </row>
    <row r="780" spans="1:4" ht="14" customHeight="1">
      <c r="A780" s="116"/>
      <c r="C780" s="192"/>
      <c r="D780" s="193"/>
    </row>
    <row r="781" spans="1:4" ht="14" customHeight="1">
      <c r="A781" s="116"/>
      <c r="C781" s="192"/>
      <c r="D781" s="193"/>
    </row>
    <row r="782" spans="1:4" ht="14" customHeight="1">
      <c r="A782" s="116"/>
      <c r="C782" s="192"/>
      <c r="D782" s="193"/>
    </row>
    <row r="783" spans="1:4" ht="14" customHeight="1">
      <c r="A783" s="116"/>
      <c r="C783" s="192"/>
      <c r="D783" s="193"/>
    </row>
    <row r="784" spans="1:4" ht="14" customHeight="1">
      <c r="A784" s="116"/>
      <c r="C784" s="192"/>
      <c r="D784" s="193"/>
    </row>
    <row r="785" spans="1:4" ht="14" customHeight="1">
      <c r="A785" s="116"/>
      <c r="C785" s="192"/>
      <c r="D785" s="193"/>
    </row>
    <row r="786" spans="1:4" ht="14" customHeight="1">
      <c r="A786" s="116"/>
      <c r="C786" s="192"/>
      <c r="D786" s="193"/>
    </row>
    <row r="787" spans="1:4" ht="14" customHeight="1">
      <c r="A787" s="116"/>
      <c r="C787" s="192"/>
      <c r="D787" s="193"/>
    </row>
    <row r="788" spans="1:4" ht="14" customHeight="1">
      <c r="A788" s="116"/>
      <c r="C788" s="192"/>
      <c r="D788" s="193"/>
    </row>
    <row r="789" spans="1:4" ht="14" customHeight="1">
      <c r="A789" s="116"/>
      <c r="C789" s="192"/>
      <c r="D789" s="193"/>
    </row>
    <row r="790" spans="1:4" ht="14" customHeight="1">
      <c r="A790" s="116"/>
      <c r="C790" s="192"/>
      <c r="D790" s="193"/>
    </row>
    <row r="791" spans="1:4" ht="14" customHeight="1">
      <c r="A791" s="116"/>
      <c r="C791" s="192"/>
      <c r="D791" s="193"/>
    </row>
    <row r="792" spans="1:4" ht="14" customHeight="1">
      <c r="A792" s="116"/>
      <c r="C792" s="192"/>
      <c r="D792" s="193"/>
    </row>
    <row r="793" spans="1:4" ht="14" customHeight="1">
      <c r="A793" s="116"/>
      <c r="C793" s="192"/>
      <c r="D793" s="193"/>
    </row>
    <row r="794" spans="1:4" ht="14" customHeight="1">
      <c r="A794" s="116"/>
      <c r="C794" s="192"/>
      <c r="D794" s="193"/>
    </row>
    <row r="795" spans="1:4" ht="14" customHeight="1">
      <c r="A795" s="116"/>
      <c r="C795" s="192"/>
      <c r="D795" s="193"/>
    </row>
    <row r="796" spans="1:4" ht="14" customHeight="1">
      <c r="A796" s="116"/>
      <c r="C796" s="192"/>
      <c r="D796" s="193"/>
    </row>
    <row r="797" spans="1:4" ht="14" customHeight="1">
      <c r="A797" s="116"/>
      <c r="C797" s="192"/>
      <c r="D797" s="193"/>
    </row>
    <row r="798" spans="1:4" ht="14" customHeight="1">
      <c r="A798" s="116"/>
      <c r="C798" s="192"/>
      <c r="D798" s="193"/>
    </row>
    <row r="799" spans="1:4" ht="14" customHeight="1">
      <c r="A799" s="116"/>
      <c r="C799" s="192"/>
      <c r="D799" s="193"/>
    </row>
    <row r="800" spans="1:4" ht="14" customHeight="1">
      <c r="A800" s="116"/>
      <c r="C800" s="192"/>
      <c r="D800" s="193"/>
    </row>
    <row r="801" spans="1:4" ht="14" customHeight="1">
      <c r="A801" s="116"/>
      <c r="C801" s="192"/>
      <c r="D801" s="193"/>
    </row>
    <row r="802" spans="1:4" ht="14" customHeight="1">
      <c r="A802" s="116"/>
      <c r="C802" s="192"/>
      <c r="D802" s="193"/>
    </row>
    <row r="803" spans="1:4" ht="14" customHeight="1">
      <c r="A803" s="116"/>
      <c r="C803" s="192"/>
      <c r="D803" s="193"/>
    </row>
    <row r="804" spans="1:4" ht="14" customHeight="1">
      <c r="A804" s="116"/>
      <c r="C804" s="192"/>
      <c r="D804" s="193"/>
    </row>
    <row r="805" spans="1:4" ht="14" customHeight="1">
      <c r="A805" s="116"/>
      <c r="C805" s="192"/>
      <c r="D805" s="193"/>
    </row>
    <row r="806" spans="1:4" ht="14" customHeight="1">
      <c r="A806" s="116"/>
      <c r="C806" s="192"/>
      <c r="D806" s="193"/>
    </row>
    <row r="807" spans="1:4" ht="14" customHeight="1">
      <c r="A807" s="116"/>
      <c r="C807" s="192"/>
      <c r="D807" s="193"/>
    </row>
    <row r="808" spans="1:4" ht="14" customHeight="1">
      <c r="A808" s="116"/>
      <c r="C808" s="192"/>
      <c r="D808" s="193"/>
    </row>
    <row r="809" spans="1:4" ht="14" customHeight="1">
      <c r="A809" s="116"/>
      <c r="C809" s="192"/>
      <c r="D809" s="193"/>
    </row>
    <row r="810" spans="1:4" ht="14" customHeight="1">
      <c r="A810" s="116"/>
      <c r="C810" s="192"/>
      <c r="D810" s="193"/>
    </row>
    <row r="811" spans="1:4" ht="14" customHeight="1">
      <c r="A811" s="116"/>
      <c r="C811" s="192"/>
      <c r="D811" s="193"/>
    </row>
    <row r="812" spans="1:4" ht="14" customHeight="1">
      <c r="A812" s="116"/>
      <c r="C812" s="192"/>
      <c r="D812" s="193"/>
    </row>
    <row r="813" spans="1:4" ht="14" customHeight="1">
      <c r="A813" s="116"/>
      <c r="C813" s="192"/>
      <c r="D813" s="193"/>
    </row>
    <row r="814" spans="1:4" ht="14" customHeight="1">
      <c r="A814" s="116"/>
      <c r="C814" s="192"/>
      <c r="D814" s="193"/>
    </row>
    <row r="815" spans="1:4" ht="14" customHeight="1">
      <c r="A815" s="116"/>
      <c r="C815" s="192"/>
      <c r="D815" s="193"/>
    </row>
    <row r="816" spans="1:4" ht="14" customHeight="1">
      <c r="A816" s="116"/>
      <c r="C816" s="192"/>
      <c r="D816" s="193"/>
    </row>
    <row r="817" spans="1:4" ht="14" customHeight="1">
      <c r="A817" s="116"/>
      <c r="C817" s="192"/>
      <c r="D817" s="193"/>
    </row>
    <row r="818" spans="1:4" ht="14" customHeight="1">
      <c r="A818" s="116"/>
      <c r="C818" s="192"/>
      <c r="D818" s="193"/>
    </row>
    <row r="819" spans="1:4" ht="14" customHeight="1">
      <c r="A819" s="116"/>
      <c r="C819" s="192"/>
      <c r="D819" s="193"/>
    </row>
    <row r="820" spans="1:4" ht="14" customHeight="1">
      <c r="A820" s="116"/>
      <c r="C820" s="192"/>
      <c r="D820" s="193"/>
    </row>
    <row r="821" spans="1:4" ht="14" customHeight="1">
      <c r="A821" s="116"/>
      <c r="C821" s="192"/>
      <c r="D821" s="193"/>
    </row>
    <row r="822" spans="1:4" ht="14" customHeight="1">
      <c r="A822" s="116"/>
      <c r="C822" s="192"/>
      <c r="D822" s="193"/>
    </row>
    <row r="823" spans="1:4" ht="14" customHeight="1">
      <c r="A823" s="116"/>
      <c r="C823" s="192"/>
      <c r="D823" s="193"/>
    </row>
    <row r="824" spans="1:4" ht="14" customHeight="1">
      <c r="A824" s="116"/>
      <c r="C824" s="192"/>
      <c r="D824" s="193"/>
    </row>
    <row r="825" spans="1:4" ht="14" customHeight="1">
      <c r="A825" s="116"/>
      <c r="C825" s="192"/>
      <c r="D825" s="193"/>
    </row>
    <row r="826" spans="1:4" ht="14" customHeight="1">
      <c r="A826" s="116"/>
      <c r="C826" s="192"/>
      <c r="D826" s="193"/>
    </row>
    <row r="827" spans="1:4" ht="14" customHeight="1">
      <c r="A827" s="116"/>
      <c r="C827" s="192"/>
      <c r="D827" s="193"/>
    </row>
    <row r="828" spans="1:4" ht="14" customHeight="1">
      <c r="A828" s="116"/>
      <c r="C828" s="192"/>
      <c r="D828" s="193"/>
    </row>
    <row r="829" spans="1:4" ht="14" customHeight="1">
      <c r="A829" s="116"/>
      <c r="C829" s="192"/>
      <c r="D829" s="193"/>
    </row>
    <row r="830" spans="1:4" ht="14" customHeight="1">
      <c r="A830" s="116"/>
      <c r="C830" s="192"/>
      <c r="D830" s="193"/>
    </row>
    <row r="831" spans="1:4" ht="14" customHeight="1">
      <c r="A831" s="116"/>
      <c r="C831" s="192"/>
      <c r="D831" s="193"/>
    </row>
    <row r="832" spans="1:4" ht="14" customHeight="1">
      <c r="A832" s="116"/>
      <c r="C832" s="192"/>
      <c r="D832" s="193"/>
    </row>
    <row r="833" spans="1:4" ht="14" customHeight="1">
      <c r="A833" s="116"/>
      <c r="C833" s="192"/>
      <c r="D833" s="193"/>
    </row>
    <row r="834" spans="1:4" ht="14" customHeight="1">
      <c r="A834" s="116"/>
      <c r="C834" s="192"/>
      <c r="D834" s="193"/>
    </row>
    <row r="835" spans="1:4" ht="14" customHeight="1">
      <c r="A835" s="116"/>
      <c r="C835" s="192"/>
      <c r="D835" s="193"/>
    </row>
    <row r="836" spans="1:4" ht="14" customHeight="1">
      <c r="A836" s="116"/>
      <c r="C836" s="192"/>
      <c r="D836" s="193"/>
    </row>
    <row r="837" spans="1:4" ht="14" customHeight="1">
      <c r="A837" s="116"/>
      <c r="C837" s="192"/>
      <c r="D837" s="193"/>
    </row>
    <row r="838" spans="1:4" ht="14" customHeight="1">
      <c r="A838" s="116"/>
      <c r="C838" s="192"/>
      <c r="D838" s="193"/>
    </row>
    <row r="839" spans="1:4" ht="14" customHeight="1">
      <c r="A839" s="116"/>
      <c r="C839" s="192"/>
      <c r="D839" s="193"/>
    </row>
    <row r="840" spans="1:4" ht="14" customHeight="1">
      <c r="A840" s="116"/>
      <c r="C840" s="192"/>
      <c r="D840" s="193"/>
    </row>
    <row r="841" spans="1:4" ht="14" customHeight="1">
      <c r="A841" s="116"/>
      <c r="C841" s="192"/>
      <c r="D841" s="193"/>
    </row>
    <row r="842" spans="1:4" ht="14" customHeight="1">
      <c r="A842" s="116"/>
      <c r="C842" s="192"/>
      <c r="D842" s="193"/>
    </row>
    <row r="843" spans="1:4" ht="14" customHeight="1">
      <c r="A843" s="116"/>
      <c r="C843" s="192"/>
      <c r="D843" s="193"/>
    </row>
    <row r="844" spans="1:4" ht="14" customHeight="1">
      <c r="A844" s="116"/>
      <c r="C844" s="192"/>
      <c r="D844" s="193"/>
    </row>
    <row r="845" spans="1:4" ht="14" customHeight="1">
      <c r="A845" s="116"/>
      <c r="C845" s="192"/>
      <c r="D845" s="193"/>
    </row>
    <row r="846" spans="1:4" ht="14" customHeight="1">
      <c r="A846" s="116"/>
      <c r="C846" s="192"/>
      <c r="D846" s="193"/>
    </row>
    <row r="847" spans="1:4" ht="14" customHeight="1">
      <c r="A847" s="116"/>
      <c r="C847" s="192"/>
      <c r="D847" s="193"/>
    </row>
    <row r="848" spans="1:4" ht="14" customHeight="1">
      <c r="A848" s="116"/>
      <c r="C848" s="192"/>
      <c r="D848" s="193"/>
    </row>
    <row r="849" spans="1:4" ht="14" customHeight="1">
      <c r="A849" s="116"/>
      <c r="C849" s="192"/>
      <c r="D849" s="193"/>
    </row>
    <row r="850" spans="1:4" ht="14" customHeight="1">
      <c r="A850" s="116"/>
      <c r="C850" s="192"/>
      <c r="D850" s="193"/>
    </row>
    <row r="851" spans="1:4" ht="14" customHeight="1">
      <c r="A851" s="116"/>
      <c r="C851" s="192"/>
      <c r="D851" s="193"/>
    </row>
    <row r="852" spans="1:4" ht="14" customHeight="1">
      <c r="A852" s="116"/>
      <c r="C852" s="192"/>
      <c r="D852" s="193"/>
    </row>
    <row r="853" spans="1:4" ht="14" customHeight="1">
      <c r="A853" s="116"/>
      <c r="C853" s="192"/>
      <c r="D853" s="193"/>
    </row>
    <row r="854" spans="1:4" ht="14" customHeight="1">
      <c r="A854" s="116"/>
      <c r="C854" s="192"/>
      <c r="D854" s="193"/>
    </row>
    <row r="855" spans="1:4" ht="14" customHeight="1">
      <c r="A855" s="116"/>
      <c r="C855" s="192"/>
      <c r="D855" s="193"/>
    </row>
    <row r="856" spans="1:4" ht="14" customHeight="1">
      <c r="A856" s="116"/>
      <c r="C856" s="192"/>
      <c r="D856" s="193"/>
    </row>
    <row r="857" spans="1:4" ht="14" customHeight="1">
      <c r="A857" s="116"/>
      <c r="C857" s="192"/>
      <c r="D857" s="193"/>
    </row>
    <row r="858" spans="1:4" ht="14" customHeight="1">
      <c r="A858" s="116"/>
      <c r="C858" s="192"/>
      <c r="D858" s="193"/>
    </row>
    <row r="859" spans="1:4" ht="14" customHeight="1">
      <c r="A859" s="116"/>
      <c r="C859" s="192"/>
      <c r="D859" s="193"/>
    </row>
    <row r="860" spans="1:4" ht="14" customHeight="1">
      <c r="A860" s="116"/>
      <c r="C860" s="192"/>
      <c r="D860" s="193"/>
    </row>
    <row r="861" spans="1:4" ht="14" customHeight="1">
      <c r="A861" s="116"/>
      <c r="C861" s="192"/>
      <c r="D861" s="193"/>
    </row>
    <row r="862" spans="1:4" ht="14" customHeight="1">
      <c r="A862" s="116"/>
      <c r="C862" s="192"/>
      <c r="D862" s="193"/>
    </row>
    <row r="863" spans="1:4" ht="14" customHeight="1">
      <c r="A863" s="116"/>
      <c r="C863" s="192"/>
      <c r="D863" s="193"/>
    </row>
    <row r="864" spans="1:4" ht="14" customHeight="1">
      <c r="A864" s="116"/>
      <c r="C864" s="192"/>
      <c r="D864" s="193"/>
    </row>
    <row r="865" spans="1:4" ht="14" customHeight="1">
      <c r="A865" s="116"/>
      <c r="C865" s="192"/>
      <c r="D865" s="193"/>
    </row>
    <row r="866" spans="1:4" ht="14" customHeight="1">
      <c r="A866" s="116"/>
      <c r="C866" s="192"/>
      <c r="D866" s="193"/>
    </row>
    <row r="867" spans="1:4" ht="14" customHeight="1">
      <c r="A867" s="116"/>
      <c r="C867" s="192"/>
      <c r="D867" s="193"/>
    </row>
    <row r="868" spans="1:4" ht="14" customHeight="1">
      <c r="A868" s="116"/>
      <c r="C868" s="192"/>
      <c r="D868" s="193"/>
    </row>
    <row r="869" spans="1:4" ht="14" customHeight="1">
      <c r="A869" s="116"/>
      <c r="C869" s="192"/>
      <c r="D869" s="193"/>
    </row>
    <row r="870" spans="1:4" ht="14" customHeight="1">
      <c r="A870" s="116"/>
      <c r="C870" s="192"/>
      <c r="D870" s="193"/>
    </row>
    <row r="871" spans="1:4" ht="14" customHeight="1">
      <c r="A871" s="116"/>
      <c r="C871" s="192"/>
      <c r="D871" s="193"/>
    </row>
    <row r="872" spans="1:4" ht="14" customHeight="1">
      <c r="A872" s="116"/>
      <c r="C872" s="192"/>
      <c r="D872" s="193"/>
    </row>
    <row r="873" spans="1:4" ht="14" customHeight="1">
      <c r="A873" s="116"/>
      <c r="C873" s="192"/>
      <c r="D873" s="193"/>
    </row>
    <row r="874" spans="1:4" ht="14" customHeight="1">
      <c r="A874" s="116"/>
      <c r="C874" s="192"/>
      <c r="D874" s="193"/>
    </row>
    <row r="875" spans="1:4" ht="14" customHeight="1">
      <c r="A875" s="116"/>
      <c r="C875" s="192"/>
      <c r="D875" s="193"/>
    </row>
    <row r="876" spans="1:4" ht="14" customHeight="1">
      <c r="A876" s="116"/>
      <c r="C876" s="192"/>
      <c r="D876" s="193"/>
    </row>
    <row r="877" spans="1:4" ht="14" customHeight="1">
      <c r="A877" s="116"/>
      <c r="C877" s="192"/>
      <c r="D877" s="193"/>
    </row>
    <row r="878" spans="1:4" ht="14" customHeight="1">
      <c r="A878" s="116"/>
      <c r="C878" s="192"/>
      <c r="D878" s="193"/>
    </row>
    <row r="879" spans="1:4" ht="14" customHeight="1">
      <c r="A879" s="116"/>
      <c r="C879" s="192"/>
      <c r="D879" s="193"/>
    </row>
    <row r="880" spans="1:4" ht="14" customHeight="1">
      <c r="A880" s="116"/>
      <c r="C880" s="192"/>
      <c r="D880" s="193"/>
    </row>
    <row r="881" spans="1:4" ht="14" customHeight="1">
      <c r="A881" s="116"/>
      <c r="C881" s="192"/>
      <c r="D881" s="193"/>
    </row>
    <row r="882" spans="1:4" ht="14" customHeight="1">
      <c r="A882" s="116"/>
      <c r="C882" s="192"/>
      <c r="D882" s="193"/>
    </row>
    <row r="883" spans="1:4" ht="14" customHeight="1">
      <c r="A883" s="116"/>
      <c r="C883" s="192"/>
      <c r="D883" s="193"/>
    </row>
    <row r="884" spans="1:4" ht="14" customHeight="1">
      <c r="A884" s="116"/>
      <c r="C884" s="192"/>
      <c r="D884" s="193"/>
    </row>
    <row r="885" spans="1:4" ht="14" customHeight="1">
      <c r="A885" s="116"/>
      <c r="C885" s="192"/>
      <c r="D885" s="193"/>
    </row>
    <row r="886" spans="1:4" ht="14" customHeight="1">
      <c r="A886" s="116"/>
      <c r="C886" s="192"/>
      <c r="D886" s="193"/>
    </row>
    <row r="887" spans="1:4" ht="14" customHeight="1">
      <c r="A887" s="116"/>
      <c r="C887" s="192"/>
      <c r="D887" s="193"/>
    </row>
    <row r="888" spans="1:4" ht="14" customHeight="1">
      <c r="A888" s="116"/>
      <c r="C888" s="192"/>
      <c r="D888" s="193"/>
    </row>
    <row r="889" spans="1:4" ht="14" customHeight="1">
      <c r="A889" s="116"/>
      <c r="C889" s="192"/>
      <c r="D889" s="193"/>
    </row>
    <row r="890" spans="1:4" ht="14" customHeight="1">
      <c r="A890" s="116"/>
      <c r="C890" s="192"/>
      <c r="D890" s="193"/>
    </row>
    <row r="891" spans="1:4" ht="14" customHeight="1">
      <c r="A891" s="116"/>
      <c r="C891" s="192"/>
      <c r="D891" s="193"/>
    </row>
    <row r="892" spans="1:4" ht="14" customHeight="1">
      <c r="A892" s="116"/>
      <c r="C892" s="192"/>
      <c r="D892" s="193"/>
    </row>
    <row r="893" spans="1:4" ht="14" customHeight="1">
      <c r="A893" s="116"/>
      <c r="C893" s="192"/>
      <c r="D893" s="193"/>
    </row>
    <row r="894" spans="1:4" ht="14" customHeight="1">
      <c r="A894" s="116"/>
      <c r="C894" s="192"/>
      <c r="D894" s="193"/>
    </row>
    <row r="895" spans="1:4" ht="14" customHeight="1">
      <c r="A895" s="116"/>
      <c r="C895" s="192"/>
      <c r="D895" s="193"/>
    </row>
    <row r="896" spans="1:4" ht="14" customHeight="1">
      <c r="A896" s="116"/>
      <c r="C896" s="192"/>
      <c r="D896" s="193"/>
    </row>
    <row r="897" spans="1:4" ht="14" customHeight="1">
      <c r="A897" s="116"/>
      <c r="C897" s="192"/>
      <c r="D897" s="193"/>
    </row>
    <row r="898" spans="1:4" ht="14" customHeight="1">
      <c r="A898" s="116"/>
      <c r="C898" s="192"/>
      <c r="D898" s="193"/>
    </row>
    <row r="899" spans="1:4" ht="14" customHeight="1">
      <c r="A899" s="116"/>
      <c r="C899" s="192"/>
      <c r="D899" s="193"/>
    </row>
    <row r="900" spans="1:4" ht="14" customHeight="1">
      <c r="A900" s="116"/>
      <c r="C900" s="192"/>
      <c r="D900" s="193"/>
    </row>
    <row r="901" spans="1:4" ht="14" customHeight="1">
      <c r="A901" s="116"/>
      <c r="C901" s="192"/>
      <c r="D901" s="193"/>
    </row>
    <row r="902" spans="1:4" ht="14" customHeight="1">
      <c r="A902" s="116"/>
      <c r="C902" s="192"/>
      <c r="D902" s="193"/>
    </row>
    <row r="903" spans="1:4" ht="14" customHeight="1">
      <c r="A903" s="116"/>
      <c r="C903" s="192"/>
      <c r="D903" s="193"/>
    </row>
    <row r="904" spans="1:4" ht="14" customHeight="1">
      <c r="A904" s="116"/>
      <c r="C904" s="192"/>
      <c r="D904" s="193"/>
    </row>
    <row r="905" spans="1:4" ht="14" customHeight="1">
      <c r="A905" s="116"/>
      <c r="C905" s="192"/>
      <c r="D905" s="193"/>
    </row>
    <row r="906" spans="1:4" ht="14" customHeight="1">
      <c r="A906" s="116"/>
      <c r="C906" s="192"/>
      <c r="D906" s="193"/>
    </row>
    <row r="907" spans="1:4" ht="14" customHeight="1">
      <c r="A907" s="116"/>
      <c r="C907" s="192"/>
      <c r="D907" s="193"/>
    </row>
    <row r="908" spans="1:4" ht="14" customHeight="1">
      <c r="A908" s="116"/>
      <c r="C908" s="192"/>
      <c r="D908" s="193"/>
    </row>
    <row r="909" spans="1:4" ht="14" customHeight="1">
      <c r="A909" s="116"/>
      <c r="C909" s="192"/>
      <c r="D909" s="193"/>
    </row>
    <row r="910" spans="1:4" ht="14" customHeight="1">
      <c r="A910" s="116"/>
      <c r="C910" s="192"/>
      <c r="D910" s="193"/>
    </row>
    <row r="911" spans="1:4" ht="14" customHeight="1">
      <c r="A911" s="116"/>
      <c r="C911" s="192"/>
      <c r="D911" s="193"/>
    </row>
    <row r="912" spans="1:4" ht="14" customHeight="1">
      <c r="A912" s="116"/>
      <c r="C912" s="192"/>
      <c r="D912" s="193"/>
    </row>
    <row r="913" spans="1:4" ht="14" customHeight="1">
      <c r="A913" s="116"/>
      <c r="C913" s="192"/>
      <c r="D913" s="193"/>
    </row>
    <row r="914" spans="1:4" ht="14" customHeight="1">
      <c r="A914" s="116"/>
      <c r="C914" s="192"/>
      <c r="D914" s="193"/>
    </row>
    <row r="915" spans="1:4" ht="14" customHeight="1">
      <c r="A915" s="116"/>
      <c r="C915" s="192"/>
      <c r="D915" s="193"/>
    </row>
    <row r="916" spans="1:4" ht="14" customHeight="1">
      <c r="A916" s="116"/>
      <c r="C916" s="192"/>
      <c r="D916" s="193"/>
    </row>
    <row r="917" spans="1:4" ht="14" customHeight="1">
      <c r="A917" s="116"/>
      <c r="C917" s="192"/>
      <c r="D917" s="193"/>
    </row>
    <row r="918" spans="1:4" ht="14" customHeight="1">
      <c r="A918" s="116"/>
      <c r="C918" s="192"/>
      <c r="D918" s="193"/>
    </row>
    <row r="919" spans="1:4" ht="14" customHeight="1">
      <c r="A919" s="116"/>
      <c r="C919" s="192"/>
      <c r="D919" s="193"/>
    </row>
    <row r="920" spans="1:4" ht="14" customHeight="1">
      <c r="A920" s="116"/>
      <c r="C920" s="192"/>
      <c r="D920" s="193"/>
    </row>
    <row r="921" spans="1:4" ht="14" customHeight="1">
      <c r="A921" s="116"/>
      <c r="C921" s="192"/>
      <c r="D921" s="193"/>
    </row>
    <row r="922" spans="1:4" ht="14" customHeight="1">
      <c r="A922" s="116"/>
      <c r="C922" s="192"/>
      <c r="D922" s="193"/>
    </row>
    <row r="923" spans="1:4" ht="14" customHeight="1">
      <c r="A923" s="116"/>
      <c r="C923" s="192"/>
      <c r="D923" s="193"/>
    </row>
    <row r="924" spans="1:4" ht="14" customHeight="1">
      <c r="A924" s="116"/>
      <c r="C924" s="192"/>
      <c r="D924" s="193"/>
    </row>
    <row r="925" spans="1:4" ht="14" customHeight="1">
      <c r="A925" s="116"/>
      <c r="C925" s="192"/>
      <c r="D925" s="193"/>
    </row>
    <row r="926" spans="1:4" ht="14" customHeight="1">
      <c r="A926" s="116"/>
      <c r="C926" s="192"/>
      <c r="D926" s="193"/>
    </row>
    <row r="927" spans="1:4" ht="14" customHeight="1">
      <c r="A927" s="116"/>
      <c r="C927" s="192"/>
      <c r="D927" s="193"/>
    </row>
    <row r="928" spans="1:4" ht="14" customHeight="1">
      <c r="A928" s="116"/>
      <c r="C928" s="192"/>
      <c r="D928" s="193"/>
    </row>
    <row r="929" spans="1:4" ht="14" customHeight="1">
      <c r="A929" s="116"/>
      <c r="C929" s="192"/>
      <c r="D929" s="193"/>
    </row>
    <row r="930" spans="1:4" ht="14" customHeight="1">
      <c r="A930" s="116"/>
      <c r="C930" s="192"/>
      <c r="D930" s="193"/>
    </row>
    <row r="931" spans="1:4" ht="14" customHeight="1">
      <c r="A931" s="116"/>
      <c r="C931" s="192"/>
      <c r="D931" s="193"/>
    </row>
    <row r="932" spans="1:4" ht="14" customHeight="1">
      <c r="A932" s="116"/>
      <c r="C932" s="192"/>
      <c r="D932" s="193"/>
    </row>
    <row r="933" spans="1:4" ht="14" customHeight="1">
      <c r="A933" s="116"/>
      <c r="C933" s="192"/>
      <c r="D933" s="193"/>
    </row>
    <row r="934" spans="1:4" ht="14" customHeight="1">
      <c r="A934" s="116"/>
      <c r="C934" s="192"/>
      <c r="D934" s="193"/>
    </row>
    <row r="935" spans="1:4" ht="14" customHeight="1">
      <c r="A935" s="116"/>
      <c r="C935" s="192"/>
      <c r="D935" s="193"/>
    </row>
    <row r="936" spans="1:4" ht="14" customHeight="1">
      <c r="A936" s="116"/>
      <c r="C936" s="192"/>
      <c r="D936" s="193"/>
    </row>
    <row r="937" spans="1:4" ht="14" customHeight="1">
      <c r="A937" s="116"/>
      <c r="C937" s="192"/>
      <c r="D937" s="193"/>
    </row>
    <row r="938" spans="1:4" ht="14" customHeight="1">
      <c r="A938" s="116"/>
      <c r="C938" s="192"/>
      <c r="D938" s="193"/>
    </row>
    <row r="939" spans="1:4" ht="14" customHeight="1">
      <c r="A939" s="116"/>
      <c r="C939" s="192"/>
      <c r="D939" s="193"/>
    </row>
    <row r="940" spans="1:4" ht="14" customHeight="1">
      <c r="A940" s="116"/>
      <c r="C940" s="192"/>
      <c r="D940" s="193"/>
    </row>
    <row r="941" spans="1:4" ht="14" customHeight="1">
      <c r="A941" s="116"/>
      <c r="C941" s="192"/>
      <c r="D941" s="193"/>
    </row>
    <row r="942" spans="1:4" ht="14" customHeight="1">
      <c r="A942" s="116"/>
      <c r="C942" s="192"/>
      <c r="D942" s="193"/>
    </row>
    <row r="943" spans="1:4" ht="14" customHeight="1">
      <c r="A943" s="116"/>
      <c r="C943" s="192"/>
      <c r="D943" s="193"/>
    </row>
    <row r="944" spans="1:4" ht="14" customHeight="1">
      <c r="A944" s="116"/>
      <c r="C944" s="192"/>
      <c r="D944" s="193"/>
    </row>
    <row r="945" spans="1:4" ht="14" customHeight="1">
      <c r="A945" s="116"/>
      <c r="C945" s="192"/>
      <c r="D945" s="193"/>
    </row>
    <row r="946" spans="1:4" ht="14" customHeight="1">
      <c r="A946" s="116"/>
      <c r="C946" s="192"/>
      <c r="D946" s="193"/>
    </row>
    <row r="947" spans="1:4" ht="14" customHeight="1">
      <c r="A947" s="116"/>
      <c r="C947" s="192"/>
      <c r="D947" s="193"/>
    </row>
    <row r="948" spans="1:4" ht="14" customHeight="1">
      <c r="A948" s="116"/>
      <c r="C948" s="192"/>
      <c r="D948" s="193"/>
    </row>
    <row r="949" spans="1:4" ht="14" customHeight="1">
      <c r="A949" s="116"/>
      <c r="C949" s="192"/>
      <c r="D949" s="193"/>
    </row>
    <row r="950" spans="1:4" ht="14" customHeight="1">
      <c r="A950" s="116"/>
      <c r="C950" s="192"/>
      <c r="D950" s="193"/>
    </row>
    <row r="951" spans="1:4" ht="14" customHeight="1">
      <c r="A951" s="116"/>
      <c r="C951" s="192"/>
      <c r="D951" s="193"/>
    </row>
    <row r="952" spans="1:4" ht="14" customHeight="1">
      <c r="A952" s="116"/>
      <c r="C952" s="192"/>
      <c r="D952" s="193"/>
    </row>
    <row r="953" spans="1:4" ht="14" customHeight="1">
      <c r="A953" s="116"/>
      <c r="C953" s="192"/>
      <c r="D953" s="193"/>
    </row>
    <row r="954" spans="1:4" ht="14" customHeight="1">
      <c r="A954" s="116"/>
      <c r="C954" s="192"/>
      <c r="D954" s="193"/>
    </row>
    <row r="955" spans="1:4" ht="14" customHeight="1">
      <c r="A955" s="116"/>
      <c r="C955" s="192"/>
      <c r="D955" s="193"/>
    </row>
    <row r="956" spans="1:4" ht="14" customHeight="1">
      <c r="A956" s="116"/>
      <c r="C956" s="192"/>
      <c r="D956" s="193"/>
    </row>
    <row r="957" spans="1:4" ht="14" customHeight="1">
      <c r="A957" s="116"/>
      <c r="C957" s="192"/>
      <c r="D957" s="193"/>
    </row>
    <row r="958" spans="1:4" ht="14" customHeight="1">
      <c r="A958" s="116"/>
      <c r="C958" s="192"/>
      <c r="D958" s="193"/>
    </row>
    <row r="959" spans="1:4" ht="14" customHeight="1">
      <c r="A959" s="116"/>
      <c r="C959" s="192"/>
      <c r="D959" s="193"/>
    </row>
    <row r="960" spans="1:4" ht="14" customHeight="1">
      <c r="A960" s="116"/>
      <c r="C960" s="192"/>
      <c r="D960" s="193"/>
    </row>
    <row r="961" spans="1:4" ht="14" customHeight="1">
      <c r="A961" s="116"/>
      <c r="C961" s="192"/>
      <c r="D961" s="193"/>
    </row>
    <row r="962" spans="1:4" ht="14" customHeight="1">
      <c r="A962" s="116"/>
      <c r="C962" s="192"/>
      <c r="D962" s="193"/>
    </row>
    <row r="963" spans="1:4" ht="14" customHeight="1">
      <c r="A963" s="116"/>
      <c r="C963" s="192"/>
      <c r="D963" s="193"/>
    </row>
    <row r="964" spans="1:4" ht="14" customHeight="1">
      <c r="A964" s="116"/>
      <c r="C964" s="192"/>
      <c r="D964" s="193"/>
    </row>
    <row r="965" spans="1:4" ht="14" customHeight="1">
      <c r="A965" s="116"/>
      <c r="C965" s="192"/>
      <c r="D965" s="193"/>
    </row>
    <row r="966" spans="1:4" ht="14" customHeight="1">
      <c r="A966" s="116"/>
      <c r="C966" s="192"/>
      <c r="D966" s="193"/>
    </row>
    <row r="967" spans="1:4" ht="14" customHeight="1">
      <c r="A967" s="116"/>
      <c r="C967" s="192"/>
      <c r="D967" s="193"/>
    </row>
    <row r="968" spans="1:4" ht="14" customHeight="1">
      <c r="A968" s="116"/>
      <c r="C968" s="192"/>
      <c r="D968" s="193"/>
    </row>
    <row r="969" spans="1:4" ht="14" customHeight="1">
      <c r="A969" s="116"/>
      <c r="C969" s="192"/>
      <c r="D969" s="193"/>
    </row>
    <row r="970" spans="1:4" ht="14" customHeight="1">
      <c r="A970" s="116"/>
      <c r="C970" s="192"/>
      <c r="D970" s="193"/>
    </row>
    <row r="971" spans="1:4" ht="14" customHeight="1">
      <c r="A971" s="116"/>
      <c r="C971" s="192"/>
      <c r="D971" s="193"/>
    </row>
    <row r="972" spans="1:4" ht="14" customHeight="1">
      <c r="A972" s="116"/>
      <c r="C972" s="192"/>
      <c r="D972" s="193"/>
    </row>
    <row r="973" spans="1:4" ht="14" customHeight="1">
      <c r="A973" s="116"/>
      <c r="C973" s="192"/>
      <c r="D973" s="193"/>
    </row>
    <row r="974" spans="1:4" ht="14" customHeight="1">
      <c r="A974" s="116"/>
      <c r="C974" s="192"/>
      <c r="D974" s="193"/>
    </row>
    <row r="975" spans="1:4" ht="14" customHeight="1">
      <c r="A975" s="116"/>
      <c r="C975" s="192"/>
      <c r="D975" s="193"/>
    </row>
    <row r="976" spans="1:4" ht="14" customHeight="1">
      <c r="A976" s="116"/>
      <c r="C976" s="192"/>
      <c r="D976" s="193"/>
    </row>
    <row r="977" spans="1:4" ht="14" customHeight="1">
      <c r="A977" s="116"/>
      <c r="C977" s="192"/>
      <c r="D977" s="193"/>
    </row>
    <row r="978" spans="1:4" ht="14" customHeight="1">
      <c r="A978" s="116"/>
      <c r="C978" s="192"/>
      <c r="D978" s="193"/>
    </row>
    <row r="979" spans="1:4" ht="14" customHeight="1">
      <c r="A979" s="116"/>
      <c r="C979" s="192"/>
      <c r="D979" s="193"/>
    </row>
    <row r="980" spans="1:4" ht="14" customHeight="1">
      <c r="A980" s="116"/>
      <c r="C980" s="192"/>
      <c r="D980" s="193"/>
    </row>
    <row r="981" spans="1:4" ht="14" customHeight="1">
      <c r="A981" s="116"/>
      <c r="C981" s="192"/>
      <c r="D981" s="193"/>
    </row>
    <row r="982" spans="1:4" ht="14" customHeight="1">
      <c r="A982" s="116"/>
      <c r="C982" s="192"/>
      <c r="D982" s="193"/>
    </row>
    <row r="983" spans="1:4" ht="14" customHeight="1">
      <c r="A983" s="116"/>
      <c r="C983" s="192"/>
      <c r="D983" s="193"/>
    </row>
    <row r="984" spans="1:4" ht="14" customHeight="1">
      <c r="A984" s="116"/>
      <c r="C984" s="192"/>
      <c r="D984" s="193"/>
    </row>
    <row r="985" spans="1:4" ht="14" customHeight="1">
      <c r="A985" s="116"/>
      <c r="C985" s="192"/>
      <c r="D985" s="193"/>
    </row>
    <row r="986" spans="1:4" ht="14" customHeight="1">
      <c r="A986" s="116"/>
      <c r="C986" s="192"/>
      <c r="D986" s="193"/>
    </row>
    <row r="987" spans="1:4" ht="14" customHeight="1">
      <c r="A987" s="116"/>
      <c r="C987" s="192"/>
      <c r="D987" s="193"/>
    </row>
    <row r="988" spans="1:4" ht="14" customHeight="1">
      <c r="A988" s="116"/>
      <c r="C988" s="192"/>
      <c r="D988" s="193"/>
    </row>
    <row r="989" spans="1:4" ht="14" customHeight="1">
      <c r="A989" s="116"/>
      <c r="C989" s="192"/>
      <c r="D989" s="193"/>
    </row>
    <row r="990" spans="1:4" ht="14" customHeight="1">
      <c r="A990" s="116"/>
      <c r="C990" s="192"/>
      <c r="D990" s="193"/>
    </row>
    <row r="991" spans="1:4" ht="14" customHeight="1">
      <c r="A991" s="116"/>
      <c r="C991" s="192"/>
      <c r="D991" s="193"/>
    </row>
    <row r="992" spans="1:4" ht="14" customHeight="1">
      <c r="A992" s="116"/>
      <c r="C992" s="192"/>
      <c r="D992" s="193"/>
    </row>
    <row r="993" spans="1:4" ht="14" customHeight="1">
      <c r="A993" s="116"/>
      <c r="C993" s="192"/>
      <c r="D993" s="193"/>
    </row>
    <row r="994" spans="1:4" ht="14" customHeight="1">
      <c r="A994" s="116"/>
      <c r="C994" s="192"/>
      <c r="D994" s="193"/>
    </row>
    <row r="995" spans="1:4" ht="14" customHeight="1">
      <c r="A995" s="116"/>
      <c r="C995" s="192"/>
      <c r="D995" s="193"/>
    </row>
    <row r="996" spans="1:4" ht="14" customHeight="1">
      <c r="A996" s="116"/>
      <c r="C996" s="192"/>
      <c r="D996" s="193"/>
    </row>
    <row r="997" spans="1:4" ht="14" customHeight="1">
      <c r="A997" s="116"/>
      <c r="C997" s="192"/>
      <c r="D997" s="193"/>
    </row>
    <row r="998" spans="1:4" ht="14" customHeight="1">
      <c r="A998" s="116"/>
      <c r="C998" s="192"/>
      <c r="D998" s="193"/>
    </row>
    <row r="999" spans="1:4" ht="14" customHeight="1">
      <c r="A999" s="116"/>
      <c r="C999" s="192"/>
      <c r="D999" s="193"/>
    </row>
    <row r="1000" spans="1:4" ht="14" customHeight="1">
      <c r="A1000" s="116"/>
      <c r="C1000" s="192"/>
      <c r="D1000" s="193"/>
    </row>
    <row r="1001" spans="1:4" ht="14" customHeight="1">
      <c r="A1001" s="116"/>
      <c r="C1001" s="192"/>
      <c r="D1001" s="193"/>
    </row>
    <row r="1002" spans="1:4" ht="14" customHeight="1">
      <c r="A1002" s="116"/>
      <c r="C1002" s="192"/>
      <c r="D1002" s="193"/>
    </row>
    <row r="1003" spans="1:4" ht="14" customHeight="1">
      <c r="A1003" s="116"/>
      <c r="C1003" s="192"/>
      <c r="D1003" s="193"/>
    </row>
    <row r="1004" spans="1:4" ht="14" customHeight="1">
      <c r="A1004" s="116"/>
      <c r="C1004" s="192"/>
      <c r="D1004" s="193"/>
    </row>
    <row r="1005" spans="1:4" ht="14" customHeight="1">
      <c r="A1005" s="116"/>
      <c r="C1005" s="192"/>
      <c r="D1005" s="193"/>
    </row>
    <row r="1006" spans="1:4" ht="14" customHeight="1">
      <c r="A1006" s="116"/>
      <c r="C1006" s="192"/>
      <c r="D1006" s="193"/>
    </row>
    <row r="1007" spans="1:4" ht="14" customHeight="1">
      <c r="A1007" s="116"/>
      <c r="C1007" s="192"/>
      <c r="D1007" s="193"/>
    </row>
    <row r="1008" spans="1:4" ht="14" customHeight="1">
      <c r="A1008" s="116"/>
      <c r="C1008" s="192"/>
      <c r="D1008" s="193"/>
    </row>
    <row r="1009" spans="1:4" ht="14" customHeight="1">
      <c r="A1009" s="116"/>
      <c r="C1009" s="192"/>
      <c r="D1009" s="193"/>
    </row>
  </sheetData>
  <sheetProtection formatCells="0" formatColumns="0" formatRows="0" insertColumns="0" insertRows="0" insertHyperlinks="0" deleteColumns="0" deleteRows="0" sort="0" autoFilter="0" pivotTables="0"/>
  <mergeCells count="245">
    <mergeCell ref="B12:B14"/>
    <mergeCell ref="C12:C14"/>
    <mergeCell ref="D12:D14"/>
    <mergeCell ref="B15:B18"/>
    <mergeCell ref="C15:C18"/>
    <mergeCell ref="D15:D18"/>
    <mergeCell ref="A2:A30"/>
    <mergeCell ref="B2:B6"/>
    <mergeCell ref="C2:C6"/>
    <mergeCell ref="D2:D6"/>
    <mergeCell ref="B7:B8"/>
    <mergeCell ref="C7:C8"/>
    <mergeCell ref="D7:D8"/>
    <mergeCell ref="B9:B10"/>
    <mergeCell ref="C9:C10"/>
    <mergeCell ref="D9:D10"/>
    <mergeCell ref="A33:A53"/>
    <mergeCell ref="B33:B35"/>
    <mergeCell ref="C33:C35"/>
    <mergeCell ref="D33:D35"/>
    <mergeCell ref="B36:B42"/>
    <mergeCell ref="C36:C42"/>
    <mergeCell ref="D36:D42"/>
    <mergeCell ref="B19:B21"/>
    <mergeCell ref="C19:C21"/>
    <mergeCell ref="D19:D21"/>
    <mergeCell ref="B22:B23"/>
    <mergeCell ref="C22:C23"/>
    <mergeCell ref="D22:D23"/>
    <mergeCell ref="B45:B46"/>
    <mergeCell ref="C45:C46"/>
    <mergeCell ref="D45:D46"/>
    <mergeCell ref="B48:B50"/>
    <mergeCell ref="C48:C50"/>
    <mergeCell ref="D48:D50"/>
    <mergeCell ref="B29:B30"/>
    <mergeCell ref="C29:C30"/>
    <mergeCell ref="D29:D30"/>
    <mergeCell ref="C61:C63"/>
    <mergeCell ref="D61:D63"/>
    <mergeCell ref="B64:B65"/>
    <mergeCell ref="C64:C65"/>
    <mergeCell ref="D64:D65"/>
    <mergeCell ref="B51:B52"/>
    <mergeCell ref="C51:C52"/>
    <mergeCell ref="D51:D52"/>
    <mergeCell ref="B56:B57"/>
    <mergeCell ref="C56:C57"/>
    <mergeCell ref="D56:D57"/>
    <mergeCell ref="B58:B60"/>
    <mergeCell ref="C58:C60"/>
    <mergeCell ref="D58:D60"/>
    <mergeCell ref="A81:A94"/>
    <mergeCell ref="B81:B82"/>
    <mergeCell ref="C81:C82"/>
    <mergeCell ref="D81:D82"/>
    <mergeCell ref="B85:B86"/>
    <mergeCell ref="C85:C86"/>
    <mergeCell ref="D85:D86"/>
    <mergeCell ref="B69:B70"/>
    <mergeCell ref="C69:C70"/>
    <mergeCell ref="D69:D70"/>
    <mergeCell ref="B71:B72"/>
    <mergeCell ref="C71:C72"/>
    <mergeCell ref="D71:D72"/>
    <mergeCell ref="A56:A78"/>
    <mergeCell ref="B87:B89"/>
    <mergeCell ref="C87:C89"/>
    <mergeCell ref="D87:D89"/>
    <mergeCell ref="B91:B92"/>
    <mergeCell ref="C91:C92"/>
    <mergeCell ref="D91:D92"/>
    <mergeCell ref="B75:B76"/>
    <mergeCell ref="C75:C76"/>
    <mergeCell ref="D75:D76"/>
    <mergeCell ref="B61:B63"/>
    <mergeCell ref="B106:B107"/>
    <mergeCell ref="C106:C107"/>
    <mergeCell ref="D106:D107"/>
    <mergeCell ref="B108:B111"/>
    <mergeCell ref="C108:C111"/>
    <mergeCell ref="D108:D111"/>
    <mergeCell ref="B93:B94"/>
    <mergeCell ref="C93:C94"/>
    <mergeCell ref="D93:D94"/>
    <mergeCell ref="B98:B102"/>
    <mergeCell ref="C98:C102"/>
    <mergeCell ref="D98:D102"/>
    <mergeCell ref="B103:B105"/>
    <mergeCell ref="C103:C105"/>
    <mergeCell ref="D103:D105"/>
    <mergeCell ref="C118:C119"/>
    <mergeCell ref="D118:D119"/>
    <mergeCell ref="B120:B122"/>
    <mergeCell ref="C120:C122"/>
    <mergeCell ref="D120:D122"/>
    <mergeCell ref="B112:B113"/>
    <mergeCell ref="C112:C113"/>
    <mergeCell ref="D112:D113"/>
    <mergeCell ref="B115:B117"/>
    <mergeCell ref="C115:C117"/>
    <mergeCell ref="D115:D117"/>
    <mergeCell ref="B123:B124"/>
    <mergeCell ref="C123:C124"/>
    <mergeCell ref="D123:D124"/>
    <mergeCell ref="A128:A143"/>
    <mergeCell ref="B128:B129"/>
    <mergeCell ref="C128:C129"/>
    <mergeCell ref="D128:D129"/>
    <mergeCell ref="B130:B131"/>
    <mergeCell ref="C130:C131"/>
    <mergeCell ref="D130:D131"/>
    <mergeCell ref="A97:A125"/>
    <mergeCell ref="B136:B137"/>
    <mergeCell ref="C136:C137"/>
    <mergeCell ref="D136:D137"/>
    <mergeCell ref="B141:B143"/>
    <mergeCell ref="C141:C143"/>
    <mergeCell ref="D141:D143"/>
    <mergeCell ref="B132:B133"/>
    <mergeCell ref="C132:C133"/>
    <mergeCell ref="D132:D133"/>
    <mergeCell ref="B134:B135"/>
    <mergeCell ref="C134:C135"/>
    <mergeCell ref="D134:D135"/>
    <mergeCell ref="B118:B119"/>
    <mergeCell ref="B156:B157"/>
    <mergeCell ref="C156:C157"/>
    <mergeCell ref="D156:D157"/>
    <mergeCell ref="B158:B159"/>
    <mergeCell ref="C158:C159"/>
    <mergeCell ref="D158:D159"/>
    <mergeCell ref="A146:A160"/>
    <mergeCell ref="B146:B148"/>
    <mergeCell ref="C146:C148"/>
    <mergeCell ref="D146:D148"/>
    <mergeCell ref="B150:B151"/>
    <mergeCell ref="C150:C151"/>
    <mergeCell ref="D150:D151"/>
    <mergeCell ref="B152:B154"/>
    <mergeCell ref="C152:C154"/>
    <mergeCell ref="D152:D154"/>
    <mergeCell ref="B176:B177"/>
    <mergeCell ref="C176:C177"/>
    <mergeCell ref="D176:D177"/>
    <mergeCell ref="B178:B180"/>
    <mergeCell ref="C178:C180"/>
    <mergeCell ref="D178:D180"/>
    <mergeCell ref="A163:A188"/>
    <mergeCell ref="B163:B165"/>
    <mergeCell ref="C163:C165"/>
    <mergeCell ref="D163:D165"/>
    <mergeCell ref="B166:B168"/>
    <mergeCell ref="C166:C168"/>
    <mergeCell ref="D166:D168"/>
    <mergeCell ref="B169:B170"/>
    <mergeCell ref="C169:C170"/>
    <mergeCell ref="D169:D170"/>
    <mergeCell ref="A191:A216"/>
    <mergeCell ref="B191:B192"/>
    <mergeCell ref="C191:C192"/>
    <mergeCell ref="D191:D192"/>
    <mergeCell ref="B194:B197"/>
    <mergeCell ref="C194:C197"/>
    <mergeCell ref="D194:D197"/>
    <mergeCell ref="B181:B182"/>
    <mergeCell ref="C181:C182"/>
    <mergeCell ref="D181:D182"/>
    <mergeCell ref="B183:B184"/>
    <mergeCell ref="C183:C184"/>
    <mergeCell ref="D183:D184"/>
    <mergeCell ref="B198:B199"/>
    <mergeCell ref="C198:C199"/>
    <mergeCell ref="D198:D199"/>
    <mergeCell ref="B200:B201"/>
    <mergeCell ref="C200:C201"/>
    <mergeCell ref="D200:D201"/>
    <mergeCell ref="B187:B188"/>
    <mergeCell ref="C187:C188"/>
    <mergeCell ref="D187:D188"/>
    <mergeCell ref="B209:B210"/>
    <mergeCell ref="C209:C210"/>
    <mergeCell ref="D209:D210"/>
    <mergeCell ref="B212:B213"/>
    <mergeCell ref="C212:C213"/>
    <mergeCell ref="D212:D213"/>
    <mergeCell ref="B203:B204"/>
    <mergeCell ref="C203:C204"/>
    <mergeCell ref="D203:D204"/>
    <mergeCell ref="B207:B208"/>
    <mergeCell ref="C207:C208"/>
    <mergeCell ref="D207:D208"/>
    <mergeCell ref="B225:B226"/>
    <mergeCell ref="C225:C226"/>
    <mergeCell ref="D225:D226"/>
    <mergeCell ref="B227:B230"/>
    <mergeCell ref="C227:C230"/>
    <mergeCell ref="D227:D230"/>
    <mergeCell ref="B214:B215"/>
    <mergeCell ref="C214:C215"/>
    <mergeCell ref="D214:D215"/>
    <mergeCell ref="B219:B220"/>
    <mergeCell ref="C219:C220"/>
    <mergeCell ref="D219:D220"/>
    <mergeCell ref="B221:B224"/>
    <mergeCell ref="C221:C224"/>
    <mergeCell ref="D221:D224"/>
    <mergeCell ref="C242:C245"/>
    <mergeCell ref="D242:D245"/>
    <mergeCell ref="B235:B236"/>
    <mergeCell ref="C235:C236"/>
    <mergeCell ref="D235:D236"/>
    <mergeCell ref="B237:B238"/>
    <mergeCell ref="C237:C238"/>
    <mergeCell ref="D237:D238"/>
    <mergeCell ref="B231:B232"/>
    <mergeCell ref="C231:C232"/>
    <mergeCell ref="D231:D232"/>
    <mergeCell ref="B233:B234"/>
    <mergeCell ref="C233:C234"/>
    <mergeCell ref="D233:D234"/>
    <mergeCell ref="B261:B262"/>
    <mergeCell ref="C261:C262"/>
    <mergeCell ref="D261:D262"/>
    <mergeCell ref="A266:A274"/>
    <mergeCell ref="B271:B274"/>
    <mergeCell ref="C271:C274"/>
    <mergeCell ref="D271:D274"/>
    <mergeCell ref="B253:B254"/>
    <mergeCell ref="C253:C254"/>
    <mergeCell ref="D253:D254"/>
    <mergeCell ref="B257:B260"/>
    <mergeCell ref="C257:C260"/>
    <mergeCell ref="D257:D260"/>
    <mergeCell ref="A219:A263"/>
    <mergeCell ref="B248:B249"/>
    <mergeCell ref="C248:C249"/>
    <mergeCell ref="D248:D249"/>
    <mergeCell ref="B250:B252"/>
    <mergeCell ref="C250:C252"/>
    <mergeCell ref="D250:D252"/>
    <mergeCell ref="B239:B241"/>
    <mergeCell ref="C239:C241"/>
    <mergeCell ref="D239:D241"/>
    <mergeCell ref="B242:B245"/>
  </mergeCells>
  <hyperlinks>
    <hyperlink ref="A2" r:id="rId1" xr:uid="{2FB437E0-603A-3B45-8272-C5592DD59530}"/>
    <hyperlink ref="C2" r:id="rId2" xr:uid="{E5D212BA-FB21-534F-B585-8BC8311FE965}"/>
    <hyperlink ref="C7" r:id="rId3" xr:uid="{EEDE637D-E592-4744-B463-F705ABDCE04B}"/>
    <hyperlink ref="C9" r:id="rId4" xr:uid="{6AD4BAB6-E94B-6F4F-B57F-9E19BE4EC227}"/>
    <hyperlink ref="C11" r:id="rId5" xr:uid="{CA268AB0-A5E6-AE43-8BFF-2F9AC7606DE0}"/>
    <hyperlink ref="C12" r:id="rId6" xr:uid="{0062BBFF-0161-4446-B7B2-2CCA7D945134}"/>
    <hyperlink ref="C15" r:id="rId7" xr:uid="{19F477D3-5FE4-444A-96E1-587CCCC8FD0C}"/>
    <hyperlink ref="C19" r:id="rId8" xr:uid="{30E6E50C-0E05-7448-A5A7-F5FA718BA925}"/>
    <hyperlink ref="C22" r:id="rId9" xr:uid="{D5FD3C37-C055-5043-AE0B-5AFF9CF8E75A}"/>
    <hyperlink ref="C24" r:id="rId10" xr:uid="{AD5C1721-E8F5-BC45-B557-2E773A11E57B}"/>
    <hyperlink ref="C25" r:id="rId11" xr:uid="{D68A2AFC-B919-2449-9848-E69A90E029C0}"/>
    <hyperlink ref="C26" r:id="rId12" xr:uid="{B57C6E5B-168A-9B4F-890D-A44BFAA52823}"/>
    <hyperlink ref="C27" r:id="rId13" xr:uid="{2755B34C-F2AA-8C42-92CF-78CC2B6A149A}"/>
    <hyperlink ref="C28" r:id="rId14" xr:uid="{F2BB2F22-F72F-C343-8BBD-3C1C5D1755FC}"/>
    <hyperlink ref="C29" r:id="rId15" xr:uid="{63348810-8D81-D84F-A476-6DE258AC596D}"/>
    <hyperlink ref="A33" r:id="rId16" xr:uid="{424A3E4B-D0DF-7247-8B9B-6D73D2E3BE89}"/>
    <hyperlink ref="C33" r:id="rId17" xr:uid="{0D4236EE-9D8C-4647-BCB8-1D17B9535E38}"/>
    <hyperlink ref="C36" r:id="rId18" xr:uid="{8C0B8C1E-E5CF-8041-94A8-534A3F3EAE16}"/>
    <hyperlink ref="C43" r:id="rId19" xr:uid="{F1054757-40C3-5B4E-80F4-F8A0B6D252DB}"/>
    <hyperlink ref="C44" r:id="rId20" xr:uid="{B37F2042-6624-6242-B384-94D4165A9E8C}"/>
    <hyperlink ref="C45" r:id="rId21" xr:uid="{B5CDE021-5E8D-2C45-B231-CDFBE81E716E}"/>
    <hyperlink ref="C47" r:id="rId22" xr:uid="{E1FBFCCE-EEF9-F14B-BE69-01B511EA8BD6}"/>
    <hyperlink ref="C48" r:id="rId23" xr:uid="{4520D412-07C0-6F4A-8937-7D564C85EDA0}"/>
    <hyperlink ref="C51" r:id="rId24" xr:uid="{017A8E1A-B66F-8346-B758-A99D8C5F40B5}"/>
    <hyperlink ref="C53" r:id="rId25" xr:uid="{EAFA2E5A-2A01-D240-93DD-4FA6856E8788}"/>
    <hyperlink ref="A56" r:id="rId26" xr:uid="{BDF77A80-DB62-EB4A-BC90-D624558BE887}"/>
    <hyperlink ref="C56" r:id="rId27" xr:uid="{C203E751-D5E1-284A-9A0D-25E8605315C1}"/>
    <hyperlink ref="C58" r:id="rId28" xr:uid="{76FB454B-D929-E948-8634-88A180067AB0}"/>
    <hyperlink ref="C61" r:id="rId29" xr:uid="{28575C80-FA18-F843-9C91-11CD2ACBF588}"/>
    <hyperlink ref="C64" r:id="rId30" xr:uid="{5ED4D96E-0F4A-344C-9F90-4E714FA62143}"/>
    <hyperlink ref="C66" r:id="rId31" xr:uid="{92F689F8-40E4-1744-857D-69BA260F6985}"/>
    <hyperlink ref="C67" r:id="rId32" xr:uid="{C04A5C41-B1B5-D945-99E8-DFB4864DA257}"/>
    <hyperlink ref="C68" r:id="rId33" xr:uid="{4D877708-0AF9-CA4E-A73D-03D2D1053E03}"/>
    <hyperlink ref="C69" r:id="rId34" xr:uid="{171E4BC4-CF20-AE49-B154-66C91870A9B8}"/>
    <hyperlink ref="C71" r:id="rId35" xr:uid="{693537A5-B771-8F40-B2D5-D84DA539233C}"/>
    <hyperlink ref="C73" r:id="rId36" xr:uid="{AC60CE10-37D0-DD40-959E-3CD79D8F8B2A}"/>
    <hyperlink ref="C74" r:id="rId37" xr:uid="{5BB18B97-4C61-0340-B8E7-52F2D4A910D8}"/>
    <hyperlink ref="C75" r:id="rId38" xr:uid="{C41860D8-7845-6749-9C14-12F46EA7CD91}"/>
    <hyperlink ref="C77" r:id="rId39" xr:uid="{AF50810A-053E-3C4D-B2D0-DCBA8DC9FCED}"/>
    <hyperlink ref="C78" r:id="rId40" xr:uid="{D585C61D-D340-C948-9B4E-36B3B2FCDCD4}"/>
    <hyperlink ref="A81" r:id="rId41" xr:uid="{ED6ACA3B-FBB5-144C-922A-D9B1D7A410FC}"/>
    <hyperlink ref="C81" r:id="rId42" xr:uid="{68AF2E6D-F711-E049-A3EE-560FD3321249}"/>
    <hyperlink ref="C83" r:id="rId43" xr:uid="{7FA1166D-3334-6143-9119-9B5B59AE4FA5}"/>
    <hyperlink ref="C84" r:id="rId44" xr:uid="{35D17798-B389-1D41-BDBC-5AB31BE40025}"/>
    <hyperlink ref="C85" r:id="rId45" xr:uid="{75D3E5C7-29E8-274E-887C-9E197725324E}"/>
    <hyperlink ref="C87" r:id="rId46" xr:uid="{61393D88-9BB9-7946-A746-6BF20BA0A849}"/>
    <hyperlink ref="C90" r:id="rId47" xr:uid="{40E8376C-3140-7042-B496-15119EFD9C89}"/>
    <hyperlink ref="C91" r:id="rId48" xr:uid="{980558D2-DBDE-9D43-9C6B-6A85BE65BE18}"/>
    <hyperlink ref="C93" r:id="rId49" xr:uid="{372B9E4C-A79E-4142-9360-F24B9FBC83A9}"/>
    <hyperlink ref="A97" r:id="rId50" xr:uid="{55C57DEC-7472-9344-9F74-961B7C36263C}"/>
    <hyperlink ref="C97" r:id="rId51" xr:uid="{3BD054B3-E181-4344-9385-839F99F6765E}"/>
    <hyperlink ref="C98" r:id="rId52" xr:uid="{03001336-A34B-1A42-AADD-966B5F31D731}"/>
    <hyperlink ref="C103" r:id="rId53" xr:uid="{6D773445-A071-6E46-9097-80E614BB6526}"/>
    <hyperlink ref="C106" r:id="rId54" xr:uid="{860EBAD9-7B41-8A41-8988-5011A910C62F}"/>
    <hyperlink ref="C108" r:id="rId55" xr:uid="{307CB9A2-4C42-004C-8280-7733C2944EB4}"/>
    <hyperlink ref="C112" r:id="rId56" xr:uid="{A649B91A-D1B5-9948-9437-424DDF505883}"/>
    <hyperlink ref="C114" r:id="rId57" xr:uid="{364CC8F0-3E6E-994D-9E2E-BA3B12E2BC85}"/>
    <hyperlink ref="C115" r:id="rId58" xr:uid="{D1496838-15EE-0546-BA46-DF652F202C05}"/>
    <hyperlink ref="C118" r:id="rId59" xr:uid="{9C1908F6-8C8D-0D4A-8796-24FDD4804FB2}"/>
    <hyperlink ref="C120" r:id="rId60" xr:uid="{0629508C-DEBC-3E44-8611-6CE7180A58D3}"/>
    <hyperlink ref="C123" r:id="rId61" xr:uid="{BEEA2937-9001-6544-87F6-FD432AF2FA67}"/>
    <hyperlink ref="C125" r:id="rId62" xr:uid="{F6BB9AC5-5208-FB45-833A-EE35C56684E2}"/>
    <hyperlink ref="A128" r:id="rId63" xr:uid="{E24E6F8B-F1AE-8146-862F-006CBDBB5028}"/>
    <hyperlink ref="C128" r:id="rId64" xr:uid="{09D30CA4-DDC7-DE48-A88C-074EB401B1D0}"/>
    <hyperlink ref="C130" r:id="rId65" xr:uid="{8FC41C55-123E-9F4B-9A8C-2190B87EC067}"/>
    <hyperlink ref="C132" r:id="rId66" xr:uid="{9DD97FBB-4C07-6C4F-A35A-EC7B491ECC57}"/>
    <hyperlink ref="C134" r:id="rId67" xr:uid="{B8449BAC-76E5-A24F-B769-72F28D015D99}"/>
    <hyperlink ref="C136" r:id="rId68" xr:uid="{E02C8EF2-1E93-904E-AE84-C82FF4605D86}"/>
    <hyperlink ref="C138" r:id="rId69" xr:uid="{5E8B7E72-DFF0-D448-98FD-FE8A6C8317C9}"/>
    <hyperlink ref="C139" r:id="rId70" xr:uid="{A3354BE1-042F-D24F-BE20-A1015BB19312}"/>
    <hyperlink ref="C140" r:id="rId71" xr:uid="{2231F60B-6583-3B42-9511-9A18FAD7ED55}"/>
    <hyperlink ref="C141" r:id="rId72" xr:uid="{ADF2CF04-B9B9-894D-AB84-D29A40C5A772}"/>
    <hyperlink ref="A146" r:id="rId73" xr:uid="{7BA0EE9C-3F15-5344-828A-3963804B7819}"/>
    <hyperlink ref="C146" r:id="rId74" xr:uid="{01686D6B-C9AE-3643-9961-F6DDE7EF390E}"/>
    <hyperlink ref="C149" r:id="rId75" xr:uid="{E5401796-BC4F-5446-A8E4-86E04525ED33}"/>
    <hyperlink ref="C150" r:id="rId76" xr:uid="{CDC67EE4-F2D1-AC48-9D6F-48AA7373CE32}"/>
    <hyperlink ref="C152" r:id="rId77" xr:uid="{74CCED98-20BD-BA4F-B442-A18E4516296A}"/>
    <hyperlink ref="C155" r:id="rId78" xr:uid="{998FD8CF-4979-B440-8E69-96B8E61D2747}"/>
    <hyperlink ref="C156" r:id="rId79" xr:uid="{6BE1634E-6256-594A-AFBA-66CE14A86290}"/>
    <hyperlink ref="C158" r:id="rId80" xr:uid="{18B9F930-046E-594F-8394-FAE686A6CD82}"/>
    <hyperlink ref="C160" r:id="rId81" xr:uid="{7A5C4AAA-1370-BD4F-BDD2-016DC6452735}"/>
    <hyperlink ref="A163" r:id="rId82" xr:uid="{9368BF3A-9E57-8144-861F-85A555A95D0F}"/>
    <hyperlink ref="C163" r:id="rId83" xr:uid="{5D9A4B2B-6E27-1C45-999B-8C2964DDA36A}"/>
    <hyperlink ref="C166" r:id="rId84" xr:uid="{51A9C2DC-4EA7-F64E-B593-07E62A187988}"/>
    <hyperlink ref="C169" r:id="rId85" xr:uid="{4039E190-E452-214D-98F6-A1AF175EAB9C}"/>
    <hyperlink ref="C171" r:id="rId86" xr:uid="{54EEF004-CD7E-C249-B4A7-46C7EAA95B25}"/>
    <hyperlink ref="C172" r:id="rId87" xr:uid="{10F6DB42-B78E-D04B-BBA6-5C71DBBC982E}"/>
    <hyperlink ref="C173" r:id="rId88" xr:uid="{496F885C-A8B8-8742-959C-0B7124BA1CE8}"/>
    <hyperlink ref="C174" r:id="rId89" xr:uid="{B2300CB2-6A21-E245-BA28-81AA9A307811}"/>
    <hyperlink ref="C175" r:id="rId90" xr:uid="{0C3AF122-87A0-884E-BF73-94CF70E739DD}"/>
    <hyperlink ref="C176" r:id="rId91" xr:uid="{F030265C-41ED-2F4B-BA4D-D920D9440449}"/>
    <hyperlink ref="C178" r:id="rId92" xr:uid="{EDFC4556-19D7-1341-9946-8BD80A0133E8}"/>
    <hyperlink ref="C181" r:id="rId93" xr:uid="{9939273F-8823-9945-A775-BE8FA02FFC63}"/>
    <hyperlink ref="C183" r:id="rId94" xr:uid="{9D664440-EA2E-024E-BF8F-1256D22BBC47}"/>
    <hyperlink ref="C185" r:id="rId95" xr:uid="{5582CF51-48D2-E44B-8953-DFB90CB7B285}"/>
    <hyperlink ref="C186" r:id="rId96" xr:uid="{B9ACB9F0-23EE-F04C-A712-8A7713B4E7B5}"/>
    <hyperlink ref="C187" r:id="rId97" xr:uid="{0C3142E9-690B-E548-91B0-C87A88D4B712}"/>
    <hyperlink ref="A191" r:id="rId98" xr:uid="{B121823A-E9AF-F546-B7C3-62981B09A5E9}"/>
    <hyperlink ref="C191" r:id="rId99" xr:uid="{B0CC047B-B418-9A49-A181-693043786F59}"/>
    <hyperlink ref="C193" r:id="rId100" xr:uid="{0BD1BA5A-E3EC-B541-9B4D-CB8FA2EFCFD7}"/>
    <hyperlink ref="C194" r:id="rId101" xr:uid="{98A63A2C-6D37-AA45-AAFF-EA3281C9723F}"/>
    <hyperlink ref="C198" r:id="rId102" xr:uid="{64085FFB-42B7-8B43-9219-6E877D349A56}"/>
    <hyperlink ref="C200" r:id="rId103" xr:uid="{1051F8D4-D44F-0E4A-8E83-51F3ACC486F7}"/>
    <hyperlink ref="C202" r:id="rId104" xr:uid="{F2C5A687-55E6-BC46-9411-A4BA0627406C}"/>
    <hyperlink ref="C203" r:id="rId105" xr:uid="{2430FAD8-76E1-0640-8C0B-69773DE718E1}"/>
    <hyperlink ref="C205" r:id="rId106" xr:uid="{659A8696-3595-2E4F-BD26-F7A1BE3B8AF4}"/>
    <hyperlink ref="C206" r:id="rId107" xr:uid="{8DA8DC32-76E8-7849-A1BE-E4AC0999DC55}"/>
    <hyperlink ref="C207" r:id="rId108" xr:uid="{B8F997E6-EF19-9A49-B171-409337C2F2E6}"/>
    <hyperlink ref="C209" r:id="rId109" xr:uid="{F71B3D8A-0230-AB4B-86C2-1321D2439BA3}"/>
    <hyperlink ref="C211" r:id="rId110" xr:uid="{DBA49F4F-B573-C943-AA77-98FA07835263}"/>
    <hyperlink ref="C212" r:id="rId111" xr:uid="{FACFB627-5C07-3646-B673-D9C42E2683AC}"/>
    <hyperlink ref="C214" r:id="rId112" xr:uid="{B2263559-65E7-C740-94E4-80A154DCC465}"/>
    <hyperlink ref="C216" r:id="rId113" xr:uid="{22C80E09-B257-704A-A865-54F85FC457C3}"/>
    <hyperlink ref="A219" r:id="rId114" xr:uid="{FAF09797-12A9-9D48-9276-35576E14AD88}"/>
    <hyperlink ref="C219" r:id="rId115" xr:uid="{0CA85D61-AB7A-224B-8AEB-CA4CFB8D5A60}"/>
    <hyperlink ref="C221" r:id="rId116" xr:uid="{D3F25D76-25C4-8A42-BD09-DA2244C73536}"/>
    <hyperlink ref="C225" r:id="rId117" xr:uid="{30F21A55-8F35-8846-A976-8D8AA206B174}"/>
    <hyperlink ref="C227" r:id="rId118" xr:uid="{D61B6D50-D69C-F743-884F-9FB1ECDE165B}"/>
    <hyperlink ref="C231" r:id="rId119" xr:uid="{28C81B51-40C8-C340-93F8-2EA87DD62D6E}"/>
    <hyperlink ref="C233" r:id="rId120" xr:uid="{DCEC8DD0-DFAB-884F-92BA-B8070FEC3D5C}"/>
    <hyperlink ref="C235" r:id="rId121" xr:uid="{12591FFB-1E65-D440-91A8-FE54EF2D108B}"/>
    <hyperlink ref="C237" r:id="rId122" xr:uid="{DDEA9A21-1F42-6F4D-B7C7-8C4F00571DA5}"/>
    <hyperlink ref="C239" r:id="rId123" xr:uid="{5A732D96-B13B-BC40-BECB-1F8C5B46B687}"/>
    <hyperlink ref="C242" r:id="rId124" xr:uid="{842677D2-D7C3-1445-8872-87E78212203B}"/>
    <hyperlink ref="C246" r:id="rId125" xr:uid="{8688FF38-93E3-FC4D-8DAB-DCCB0A8B1C1B}"/>
    <hyperlink ref="C247" r:id="rId126" xr:uid="{7B1AB510-D8BF-B945-B55C-A2646336A29F}"/>
    <hyperlink ref="C248" r:id="rId127" xr:uid="{70220B92-B13D-4946-A5E4-51D5C4FC36D0}"/>
    <hyperlink ref="C250" r:id="rId128" xr:uid="{86B57643-9BAE-DF47-933C-EEAF0DF803E5}"/>
    <hyperlink ref="C253" r:id="rId129" xr:uid="{EFF87DA4-BB68-1C47-93A8-6BF2B973AB20}"/>
    <hyperlink ref="C255" r:id="rId130" xr:uid="{67D97E68-CC6E-F843-AE08-8899D1C27ACE}"/>
    <hyperlink ref="C256" r:id="rId131" xr:uid="{4B88ADE6-9608-2041-AC50-0E324CA1163F}"/>
    <hyperlink ref="C257" r:id="rId132" xr:uid="{36D37FFA-2A1A-4841-B1DD-5E66EA073D0F}"/>
    <hyperlink ref="C261" r:id="rId133" xr:uid="{4EBC8B6D-E140-5C4E-9AB9-4BD16F70748A}"/>
    <hyperlink ref="C263" r:id="rId134" xr:uid="{87B6B28D-0E1E-0D4C-9D3B-BF6C1E5EFDB9}"/>
    <hyperlink ref="A266" r:id="rId135" xr:uid="{781C31AE-8676-3D46-8AA2-8AE2B7A5AE7A}"/>
    <hyperlink ref="C266" r:id="rId136" xr:uid="{C22B5F30-CE1B-6F4A-9A03-9C51F2AD083B}"/>
    <hyperlink ref="C267" r:id="rId137" xr:uid="{D93ECB09-205E-3049-8E3A-9DE6B7C6A50E}"/>
    <hyperlink ref="C268" r:id="rId138" xr:uid="{1627AA6B-9B79-D746-9385-04FBD92090B5}"/>
    <hyperlink ref="C269" r:id="rId139" xr:uid="{5EDAFD3F-1CE1-484A-9892-3661E6C34FA1}"/>
    <hyperlink ref="C270" r:id="rId140" xr:uid="{65F58097-686E-EF48-8E34-E4B53F6DA077}"/>
    <hyperlink ref="C271" r:id="rId141" xr:uid="{7C9C7213-937D-6D40-9BFB-E444773CB843}"/>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AF55-AF1F-F045-AA7B-3E0B98B21B22}">
  <dimension ref="A1:K257"/>
  <sheetViews>
    <sheetView topLeftCell="A48" zoomScaleNormal="100" workbookViewId="0">
      <selection activeCell="K16" sqref="K16"/>
    </sheetView>
  </sheetViews>
  <sheetFormatPr baseColWidth="10" defaultColWidth="10.6640625" defaultRowHeight="18" customHeight="1"/>
  <cols>
    <col min="1" max="1" width="13.6640625" style="72" customWidth="1"/>
    <col min="2" max="2" width="12.83203125" style="72" customWidth="1"/>
    <col min="3" max="3" width="12.5" style="72" customWidth="1"/>
    <col min="4" max="4" width="42" customWidth="1"/>
    <col min="5" max="5" width="11.6640625" customWidth="1"/>
    <col min="6" max="6" width="22.1640625" style="74" customWidth="1"/>
    <col min="7" max="7" width="14.33203125" customWidth="1"/>
  </cols>
  <sheetData>
    <row r="1" spans="1:11" ht="18" customHeight="1">
      <c r="A1" s="73"/>
      <c r="B1" s="73"/>
      <c r="C1" s="73"/>
    </row>
    <row r="2" spans="1:11" ht="18" customHeight="1">
      <c r="A2" s="73"/>
      <c r="B2" s="73"/>
      <c r="C2" s="73"/>
    </row>
    <row r="3" spans="1:11" ht="44" customHeight="1" thickBot="1">
      <c r="A3" s="124" t="s">
        <v>319</v>
      </c>
      <c r="B3" s="125" t="s">
        <v>318</v>
      </c>
      <c r="C3" s="126" t="s">
        <v>317</v>
      </c>
      <c r="D3" s="125" t="s">
        <v>267</v>
      </c>
      <c r="E3" s="126" t="s">
        <v>268</v>
      </c>
      <c r="F3" s="86" t="s">
        <v>269</v>
      </c>
      <c r="G3" s="125" t="s">
        <v>270</v>
      </c>
      <c r="H3" s="127" t="s">
        <v>5</v>
      </c>
      <c r="J3" s="74" t="s">
        <v>333</v>
      </c>
      <c r="K3" s="74" t="s">
        <v>337</v>
      </c>
    </row>
    <row r="4" spans="1:11" ht="18" customHeight="1">
      <c r="A4" s="74" t="s">
        <v>1050</v>
      </c>
      <c r="B4" s="74" t="s">
        <v>271</v>
      </c>
      <c r="C4" s="74">
        <v>1</v>
      </c>
      <c r="D4" s="74" t="s">
        <v>9</v>
      </c>
      <c r="E4" s="74" t="s">
        <v>205</v>
      </c>
      <c r="F4" s="74">
        <v>0</v>
      </c>
      <c r="G4" s="74">
        <v>1</v>
      </c>
      <c r="H4" s="128" t="str">
        <f>IF(Table1[[#This Row],[part_points]]="P","Required",CONCATENATE(E4," ",(IF(Table1[[#This Row],[part_points]]=1,"point","points"))))</f>
        <v>Required</v>
      </c>
      <c r="J4" s="74">
        <v>0</v>
      </c>
      <c r="K4" s="74" t="s">
        <v>338</v>
      </c>
    </row>
    <row r="5" spans="1:11" ht="18" customHeight="1">
      <c r="A5" s="74" t="s">
        <v>1051</v>
      </c>
      <c r="B5" s="74" t="s">
        <v>271</v>
      </c>
      <c r="C5" s="74">
        <v>2</v>
      </c>
      <c r="D5" s="74" t="s">
        <v>12</v>
      </c>
      <c r="E5" s="74" t="s">
        <v>205</v>
      </c>
      <c r="F5" s="74">
        <v>0</v>
      </c>
      <c r="G5" s="74">
        <v>1</v>
      </c>
      <c r="H5" s="128" t="str">
        <f>IF(Table1[[#This Row],[part_points]]="P","Required",CONCATENATE(E5," ",(IF(Table1[[#This Row],[part_points]]=1,"point","points"))))</f>
        <v>Required</v>
      </c>
      <c r="J5" s="74">
        <v>50</v>
      </c>
      <c r="K5" s="74" t="s">
        <v>334</v>
      </c>
    </row>
    <row r="6" spans="1:11" ht="18" customHeight="1">
      <c r="A6" s="74" t="s">
        <v>1052</v>
      </c>
      <c r="B6" s="74" t="s">
        <v>271</v>
      </c>
      <c r="C6" s="74">
        <v>3</v>
      </c>
      <c r="D6" s="74" t="s">
        <v>15</v>
      </c>
      <c r="E6" s="74" t="s">
        <v>205</v>
      </c>
      <c r="F6" s="74">
        <v>0</v>
      </c>
      <c r="G6" s="74">
        <v>1</v>
      </c>
      <c r="H6" s="128" t="str">
        <f>IF(Table1[[#This Row],[part_points]]="P","Required",CONCATENATE(E6," ",(IF(Table1[[#This Row],[part_points]]=1,"point","points"))))</f>
        <v>Required</v>
      </c>
      <c r="J6" s="74">
        <v>60</v>
      </c>
      <c r="K6" s="74" t="s">
        <v>335</v>
      </c>
    </row>
    <row r="7" spans="1:11" ht="18" customHeight="1">
      <c r="A7" s="74" t="s">
        <v>1053</v>
      </c>
      <c r="B7" s="74" t="s">
        <v>271</v>
      </c>
      <c r="C7" s="74">
        <v>4</v>
      </c>
      <c r="D7" s="74" t="s">
        <v>366</v>
      </c>
      <c r="E7" s="74" t="s">
        <v>205</v>
      </c>
      <c r="F7" s="74">
        <v>0</v>
      </c>
      <c r="G7" s="74">
        <v>1</v>
      </c>
      <c r="H7" s="128" t="str">
        <f>IF(Table1[[#This Row],[part_points]]="P","Required",CONCATENATE(E7," ",(IF(Table1[[#This Row],[part_points]]=1,"point","points"))))</f>
        <v>Required</v>
      </c>
      <c r="J7" s="74">
        <v>80</v>
      </c>
      <c r="K7" s="74" t="s">
        <v>336</v>
      </c>
    </row>
    <row r="8" spans="1:11" ht="18" customHeight="1">
      <c r="A8" s="74" t="s">
        <v>1054</v>
      </c>
      <c r="B8" s="74" t="s">
        <v>271</v>
      </c>
      <c r="C8" s="74">
        <v>5</v>
      </c>
      <c r="D8" s="74" t="s">
        <v>367</v>
      </c>
      <c r="E8" s="74" t="s">
        <v>205</v>
      </c>
      <c r="F8" s="74">
        <v>0</v>
      </c>
      <c r="G8" s="74">
        <v>1</v>
      </c>
      <c r="H8" s="128" t="str">
        <f>IF(Table1[[#This Row],[part_points]]="P","Required",CONCATENATE(E8," ",(IF(Table1[[#This Row],[part_points]]=1,"point","points"))))</f>
        <v>Required</v>
      </c>
      <c r="J8" s="74"/>
      <c r="K8" s="74"/>
    </row>
    <row r="9" spans="1:11" ht="18" customHeight="1">
      <c r="A9" s="74" t="s">
        <v>1055</v>
      </c>
      <c r="B9" s="74" t="s">
        <v>272</v>
      </c>
      <c r="C9" s="74">
        <v>1</v>
      </c>
      <c r="D9" s="74" t="s">
        <v>22</v>
      </c>
      <c r="E9" s="74" t="s">
        <v>205</v>
      </c>
      <c r="F9" s="74">
        <v>0</v>
      </c>
      <c r="G9" s="74">
        <v>1</v>
      </c>
      <c r="H9" s="128" t="str">
        <f>IF(Table1[[#This Row],[part_points]]="P","Required",CONCATENATE(E9," ",(IF(Table1[[#This Row],[part_points]]=1,"point","points"))))</f>
        <v>Required</v>
      </c>
    </row>
    <row r="10" spans="1:11" ht="18" customHeight="1">
      <c r="A10" s="74" t="s">
        <v>1056</v>
      </c>
      <c r="B10" s="74" t="s">
        <v>272</v>
      </c>
      <c r="C10" s="74">
        <v>2</v>
      </c>
      <c r="D10" s="74" t="s">
        <v>25</v>
      </c>
      <c r="E10" s="74" t="s">
        <v>205</v>
      </c>
      <c r="F10" s="74">
        <v>0</v>
      </c>
      <c r="G10" s="74">
        <v>1</v>
      </c>
      <c r="H10" s="128" t="str">
        <f>IF(Table1[[#This Row],[part_points]]="P","Required",CONCATENATE(E10," ",(IF(Table1[[#This Row],[part_points]]=1,"point","points"))))</f>
        <v>Required</v>
      </c>
    </row>
    <row r="11" spans="1:11" ht="18" customHeight="1">
      <c r="A11" s="74" t="s">
        <v>1057</v>
      </c>
      <c r="B11" s="74" t="s">
        <v>273</v>
      </c>
      <c r="C11" s="74">
        <v>1</v>
      </c>
      <c r="D11" s="74" t="s">
        <v>27</v>
      </c>
      <c r="E11" s="74" t="s">
        <v>205</v>
      </c>
      <c r="F11" s="74">
        <v>0</v>
      </c>
      <c r="G11" s="74">
        <v>1</v>
      </c>
      <c r="H11" s="128" t="str">
        <f>IF(Table1[[#This Row],[part_points]]="P","Required",CONCATENATE(E11," ",(IF(Table1[[#This Row],[part_points]]=1,"point","points"))))</f>
        <v>Required</v>
      </c>
    </row>
    <row r="12" spans="1:11" ht="18" customHeight="1">
      <c r="A12" s="74" t="s">
        <v>1058</v>
      </c>
      <c r="B12" s="74" t="s">
        <v>273</v>
      </c>
      <c r="C12" s="74">
        <v>2</v>
      </c>
      <c r="D12" s="74" t="s">
        <v>368</v>
      </c>
      <c r="E12" s="74" t="s">
        <v>205</v>
      </c>
      <c r="F12" s="74">
        <v>0</v>
      </c>
      <c r="G12" s="74">
        <v>1</v>
      </c>
      <c r="H12" s="128" t="str">
        <f>IF(Table1[[#This Row],[part_points]]="P","Required",CONCATENATE(E12," ",(IF(Table1[[#This Row],[part_points]]=1,"point","points"))))</f>
        <v>Required</v>
      </c>
    </row>
    <row r="13" spans="1:11" ht="18" customHeight="1">
      <c r="A13" s="74" t="s">
        <v>1059</v>
      </c>
      <c r="B13" s="74" t="s">
        <v>274</v>
      </c>
      <c r="C13" s="74">
        <v>1</v>
      </c>
      <c r="D13" s="74" t="s">
        <v>31</v>
      </c>
      <c r="E13" s="74" t="s">
        <v>205</v>
      </c>
      <c r="F13" s="74">
        <v>0</v>
      </c>
      <c r="G13" s="74">
        <v>1</v>
      </c>
      <c r="H13" s="128" t="str">
        <f>IF(Table1[[#This Row],[part_points]]="P","Required",CONCATENATE(E13," ",(IF(Table1[[#This Row],[part_points]]=1,"point","points"))))</f>
        <v>Required</v>
      </c>
    </row>
    <row r="14" spans="1:11" ht="18" customHeight="1">
      <c r="A14" s="74" t="s">
        <v>35</v>
      </c>
      <c r="B14" s="74" t="s">
        <v>275</v>
      </c>
      <c r="C14" s="74">
        <v>1</v>
      </c>
      <c r="D14" s="74" t="s">
        <v>1060</v>
      </c>
      <c r="E14" s="74">
        <v>2</v>
      </c>
      <c r="F14" s="74">
        <v>1</v>
      </c>
      <c r="G14" s="74">
        <v>1</v>
      </c>
      <c r="H14" s="128" t="str">
        <f>IF(Table1[[#This Row],[part_points]]="P","Required",CONCATENATE(E14," ",(IF(Table1[[#This Row],[part_points]]=1,"point","points"))))</f>
        <v>2 points</v>
      </c>
    </row>
    <row r="15" spans="1:11" ht="18" customHeight="1">
      <c r="A15" s="74" t="s">
        <v>40</v>
      </c>
      <c r="B15" s="74" t="s">
        <v>275</v>
      </c>
      <c r="C15" s="74">
        <v>2</v>
      </c>
      <c r="D15" s="74" t="s">
        <v>1061</v>
      </c>
      <c r="E15" s="74">
        <v>1</v>
      </c>
      <c r="F15" s="74">
        <v>0</v>
      </c>
      <c r="G15" s="74">
        <v>1</v>
      </c>
      <c r="H15" s="128" t="str">
        <f>IF(Table1[[#This Row],[part_points]]="P","Required",CONCATENATE(E15," ",(IF(Table1[[#This Row],[part_points]]=1,"point","points"))))</f>
        <v>1 point</v>
      </c>
    </row>
    <row r="16" spans="1:11" ht="18" customHeight="1">
      <c r="A16" s="74" t="s">
        <v>43</v>
      </c>
      <c r="B16" s="74" t="s">
        <v>275</v>
      </c>
      <c r="C16" s="74">
        <v>3</v>
      </c>
      <c r="D16" s="74" t="s">
        <v>1062</v>
      </c>
      <c r="E16" s="74">
        <v>1</v>
      </c>
      <c r="F16" s="74">
        <v>0</v>
      </c>
      <c r="G16" s="74">
        <v>1</v>
      </c>
      <c r="H16" s="128" t="str">
        <f>IF(Table1[[#This Row],[part_points]]="P","Required",CONCATENATE(E16," ",(IF(Table1[[#This Row],[part_points]]=1,"point","points"))))</f>
        <v>1 point</v>
      </c>
    </row>
    <row r="17" spans="1:8" ht="18" customHeight="1">
      <c r="A17" s="74" t="s">
        <v>45</v>
      </c>
      <c r="B17" s="74" t="s">
        <v>276</v>
      </c>
      <c r="C17" s="74">
        <v>1</v>
      </c>
      <c r="D17" s="74" t="s">
        <v>1063</v>
      </c>
      <c r="E17" s="74">
        <v>3</v>
      </c>
      <c r="F17" s="74">
        <v>1</v>
      </c>
      <c r="G17" s="74">
        <v>1</v>
      </c>
      <c r="H17" s="128" t="str">
        <f>IF(Table1[[#This Row],[part_points]]="P","Required",CONCATENATE(E17," ",(IF(Table1[[#This Row],[part_points]]=1,"point","points"))))</f>
        <v>3 points</v>
      </c>
    </row>
    <row r="18" spans="1:8" ht="18" customHeight="1">
      <c r="A18" s="74" t="s">
        <v>47</v>
      </c>
      <c r="B18" s="74" t="s">
        <v>276</v>
      </c>
      <c r="C18" s="74">
        <v>2</v>
      </c>
      <c r="D18" s="74" t="s">
        <v>1064</v>
      </c>
      <c r="E18" s="74">
        <v>3</v>
      </c>
      <c r="F18" s="74">
        <v>1</v>
      </c>
      <c r="G18" s="74">
        <v>1</v>
      </c>
      <c r="H18" s="128" t="str">
        <f>IF(Table1[[#This Row],[part_points]]="P","Required",CONCATENATE(E18," ",(IF(Table1[[#This Row],[part_points]]=1,"point","points"))))</f>
        <v>3 points</v>
      </c>
    </row>
    <row r="19" spans="1:8" ht="18" customHeight="1">
      <c r="A19" s="74" t="s">
        <v>369</v>
      </c>
      <c r="B19" s="74" t="s">
        <v>276</v>
      </c>
      <c r="C19" s="74">
        <v>3</v>
      </c>
      <c r="D19" s="74" t="s">
        <v>1065</v>
      </c>
      <c r="E19" s="74">
        <v>1</v>
      </c>
      <c r="F19" s="74">
        <v>0</v>
      </c>
      <c r="G19" s="74">
        <v>1</v>
      </c>
      <c r="H19" s="128" t="str">
        <f>IF(Table1[[#This Row],[part_points]]="P","Required",CONCATENATE(E19," ",(IF(Table1[[#This Row],[part_points]]=1,"point","points"))))</f>
        <v>1 point</v>
      </c>
    </row>
    <row r="20" spans="1:8" ht="18" customHeight="1">
      <c r="A20" s="74" t="s">
        <v>370</v>
      </c>
      <c r="B20" s="74" t="s">
        <v>276</v>
      </c>
      <c r="C20" s="74">
        <v>4</v>
      </c>
      <c r="D20" s="74" t="s">
        <v>1066</v>
      </c>
      <c r="E20" s="74">
        <v>3</v>
      </c>
      <c r="F20" s="74">
        <v>2</v>
      </c>
      <c r="G20" s="74">
        <v>1</v>
      </c>
      <c r="H20" s="128" t="str">
        <f>IF(Table1[[#This Row],[part_points]]="P","Required",CONCATENATE(E20," ",(IF(Table1[[#This Row],[part_points]]=1,"point","points"))))</f>
        <v>3 points</v>
      </c>
    </row>
    <row r="21" spans="1:8" ht="18" customHeight="1">
      <c r="A21" s="74" t="s">
        <v>51</v>
      </c>
      <c r="B21" s="74" t="s">
        <v>277</v>
      </c>
      <c r="C21" s="74">
        <v>1</v>
      </c>
      <c r="D21" s="74" t="s">
        <v>1067</v>
      </c>
      <c r="E21" s="74">
        <v>1</v>
      </c>
      <c r="F21" s="74">
        <v>1</v>
      </c>
      <c r="G21" s="74">
        <v>1</v>
      </c>
      <c r="H21" s="128" t="str">
        <f>IF(Table1[[#This Row],[part_points]]="P","Required",CONCATENATE(E21," ",(IF(Table1[[#This Row],[part_points]]=1,"point","points"))))</f>
        <v>1 point</v>
      </c>
    </row>
    <row r="22" spans="1:8" ht="18" customHeight="1">
      <c r="A22" s="74" t="s">
        <v>53</v>
      </c>
      <c r="B22" s="74" t="s">
        <v>277</v>
      </c>
      <c r="C22" s="74">
        <v>2</v>
      </c>
      <c r="D22" s="74" t="s">
        <v>1068</v>
      </c>
      <c r="E22" s="74">
        <v>1</v>
      </c>
      <c r="F22" s="74">
        <v>0</v>
      </c>
      <c r="G22" s="74">
        <v>1</v>
      </c>
      <c r="H22" s="128" t="str">
        <f>IF(Table1[[#This Row],[part_points]]="P","Required",CONCATENATE(E22," ",(IF(Table1[[#This Row],[part_points]]=1,"point","points"))))</f>
        <v>1 point</v>
      </c>
    </row>
    <row r="23" spans="1:8" ht="18" customHeight="1">
      <c r="A23" s="74" t="s">
        <v>371</v>
      </c>
      <c r="B23" s="74" t="s">
        <v>277</v>
      </c>
      <c r="C23" s="74">
        <v>3</v>
      </c>
      <c r="D23" s="74" t="s">
        <v>1069</v>
      </c>
      <c r="E23" s="74">
        <v>1</v>
      </c>
      <c r="F23" s="74">
        <v>0</v>
      </c>
      <c r="G23" s="74">
        <v>1</v>
      </c>
      <c r="H23" s="128" t="str">
        <f>IF(Table1[[#This Row],[part_points]]="P","Required",CONCATENATE(E23," ",(IF(Table1[[#This Row],[part_points]]=1,"point","points"))))</f>
        <v>1 point</v>
      </c>
    </row>
    <row r="24" spans="1:8" ht="18" customHeight="1">
      <c r="A24" s="74" t="s">
        <v>56</v>
      </c>
      <c r="B24" s="74" t="s">
        <v>278</v>
      </c>
      <c r="C24" s="74">
        <v>1</v>
      </c>
      <c r="D24" s="74" t="s">
        <v>1070</v>
      </c>
      <c r="E24" s="74">
        <v>1</v>
      </c>
      <c r="F24" s="74">
        <v>0</v>
      </c>
      <c r="G24" s="74">
        <v>1</v>
      </c>
      <c r="H24" s="128" t="str">
        <f>IF(Table1[[#This Row],[part_points]]="P","Required",CONCATENATE(E24," ",(IF(Table1[[#This Row],[part_points]]=1,"point","points"))))</f>
        <v>1 point</v>
      </c>
    </row>
    <row r="25" spans="1:8" ht="18" customHeight="1">
      <c r="A25" s="74" t="s">
        <v>60</v>
      </c>
      <c r="B25" s="74" t="s">
        <v>278</v>
      </c>
      <c r="C25" s="74">
        <v>2</v>
      </c>
      <c r="D25" s="74" t="s">
        <v>1071</v>
      </c>
      <c r="E25" s="74">
        <v>1</v>
      </c>
      <c r="F25" s="74">
        <v>0</v>
      </c>
      <c r="G25" s="74">
        <v>1</v>
      </c>
      <c r="H25" s="128" t="str">
        <f>IF(Table1[[#This Row],[part_points]]="P","Required",CONCATENATE(E25," ",(IF(Table1[[#This Row],[part_points]]=1,"point","points"))))</f>
        <v>1 point</v>
      </c>
    </row>
    <row r="26" spans="1:8" ht="18" customHeight="1">
      <c r="A26" s="74" t="s">
        <v>63</v>
      </c>
      <c r="B26" s="74" t="s">
        <v>279</v>
      </c>
      <c r="C26" s="74">
        <v>1</v>
      </c>
      <c r="D26" s="74" t="s">
        <v>1072</v>
      </c>
      <c r="E26" s="74">
        <v>1</v>
      </c>
      <c r="F26" s="74">
        <v>0</v>
      </c>
      <c r="G26" s="74">
        <v>1</v>
      </c>
      <c r="H26" s="128" t="str">
        <f>IF(Table1[[#This Row],[part_points]]="P","Required",CONCATENATE(E26," ",(IF(Table1[[#This Row],[part_points]]=1,"point","points"))))</f>
        <v>1 point</v>
      </c>
    </row>
    <row r="27" spans="1:8" ht="18" customHeight="1">
      <c r="A27" s="74" t="s">
        <v>68</v>
      </c>
      <c r="B27" s="74" t="s">
        <v>280</v>
      </c>
      <c r="C27" s="74">
        <v>1</v>
      </c>
      <c r="D27" s="74" t="s">
        <v>1073</v>
      </c>
      <c r="E27" s="74">
        <v>1</v>
      </c>
      <c r="F27" s="74">
        <v>0</v>
      </c>
      <c r="G27" s="74">
        <v>1</v>
      </c>
      <c r="H27" s="128" t="str">
        <f>IF(Table1[[#This Row],[part_points]]="P","Required",CONCATENATE(E27," ",(IF(Table1[[#This Row],[part_points]]=1,"point","points"))))</f>
        <v>1 point</v>
      </c>
    </row>
    <row r="28" spans="1:8" ht="18" customHeight="1">
      <c r="A28" s="74" t="s">
        <v>70</v>
      </c>
      <c r="B28" s="74" t="s">
        <v>281</v>
      </c>
      <c r="C28" s="74">
        <v>1</v>
      </c>
      <c r="D28" s="74" t="s">
        <v>1074</v>
      </c>
      <c r="E28" s="74">
        <v>1</v>
      </c>
      <c r="F28" s="74">
        <v>0</v>
      </c>
      <c r="G28" s="74">
        <v>1</v>
      </c>
      <c r="H28" s="128" t="str">
        <f>IF(Table1[[#This Row],[part_points]]="P","Required",CONCATENATE(E28," ",(IF(Table1[[#This Row],[part_points]]=1,"point","points"))))</f>
        <v>1 point</v>
      </c>
    </row>
    <row r="29" spans="1:8" ht="18" customHeight="1">
      <c r="A29" s="74" t="s">
        <v>73</v>
      </c>
      <c r="B29" s="74" t="s">
        <v>282</v>
      </c>
      <c r="C29" s="74">
        <v>1</v>
      </c>
      <c r="D29" s="74" t="s">
        <v>1075</v>
      </c>
      <c r="E29" s="74">
        <v>1</v>
      </c>
      <c r="F29" s="74">
        <v>0</v>
      </c>
      <c r="G29" s="74">
        <v>1</v>
      </c>
      <c r="H29" s="128" t="str">
        <f>IF(Table1[[#This Row],[part_points]]="P","Required",CONCATENATE(E29," ",(IF(Table1[[#This Row],[part_points]]=1,"point","points"))))</f>
        <v>1 point</v>
      </c>
    </row>
    <row r="30" spans="1:8" ht="18" customHeight="1">
      <c r="A30" s="74" t="s">
        <v>76</v>
      </c>
      <c r="B30" s="74" t="s">
        <v>283</v>
      </c>
      <c r="C30" s="74">
        <v>1</v>
      </c>
      <c r="D30" s="74" t="s">
        <v>1076</v>
      </c>
      <c r="E30" s="74">
        <v>1</v>
      </c>
      <c r="F30" s="74">
        <v>0</v>
      </c>
      <c r="G30" s="74">
        <v>1</v>
      </c>
      <c r="H30" s="128" t="str">
        <f>IF(Table1[[#This Row],[part_points]]="P","Required",CONCATENATE(E30," ",(IF(Table1[[#This Row],[part_points]]=1,"point","points"))))</f>
        <v>1 point</v>
      </c>
    </row>
    <row r="31" spans="1:8" ht="18" customHeight="1">
      <c r="A31" s="74" t="s">
        <v>81</v>
      </c>
      <c r="B31" s="74" t="s">
        <v>284</v>
      </c>
      <c r="C31" s="74">
        <v>1</v>
      </c>
      <c r="D31" s="74" t="s">
        <v>1077</v>
      </c>
      <c r="E31" s="74">
        <v>1</v>
      </c>
      <c r="F31" s="74">
        <v>0</v>
      </c>
      <c r="G31" s="74">
        <v>1</v>
      </c>
      <c r="H31" s="128" t="str">
        <f>IF(Table1[[#This Row],[part_points]]="P","Required",CONCATENATE(E31," ",(IF(Table1[[#This Row],[part_points]]=1,"point","points"))))</f>
        <v>1 point</v>
      </c>
    </row>
    <row r="32" spans="1:8" ht="18" customHeight="1">
      <c r="A32" s="74" t="s">
        <v>372</v>
      </c>
      <c r="B32" s="74" t="s">
        <v>284</v>
      </c>
      <c r="C32" s="74">
        <v>2</v>
      </c>
      <c r="D32" s="74" t="s">
        <v>1078</v>
      </c>
      <c r="E32" s="74">
        <v>1</v>
      </c>
      <c r="F32" s="74">
        <v>0</v>
      </c>
      <c r="G32" s="74">
        <v>1</v>
      </c>
      <c r="H32" s="128" t="str">
        <f>IF(Table1[[#This Row],[part_points]]="P","Required",CONCATENATE(E32," ",(IF(Table1[[#This Row],[part_points]]=1,"point","points"))))</f>
        <v>1 point</v>
      </c>
    </row>
    <row r="33" spans="1:8" ht="18" customHeight="1">
      <c r="A33" s="74" t="s">
        <v>96</v>
      </c>
      <c r="B33" s="74" t="s">
        <v>285</v>
      </c>
      <c r="C33" s="74">
        <v>1</v>
      </c>
      <c r="D33" s="74" t="s">
        <v>373</v>
      </c>
      <c r="E33" s="74" t="s">
        <v>205</v>
      </c>
      <c r="F33" s="74">
        <v>0</v>
      </c>
      <c r="G33" s="74">
        <v>2</v>
      </c>
      <c r="H33" s="128" t="str">
        <f>IF(Table1[[#This Row],[part_points]]="P","Required",CONCATENATE(E33," ",(IF(Table1[[#This Row],[part_points]]=1,"point","points"))))</f>
        <v>Required</v>
      </c>
    </row>
    <row r="34" spans="1:8" ht="18" customHeight="1">
      <c r="A34" s="74" t="s">
        <v>523</v>
      </c>
      <c r="B34" s="74" t="s">
        <v>285</v>
      </c>
      <c r="C34" s="74">
        <v>2</v>
      </c>
      <c r="D34" s="74" t="s">
        <v>374</v>
      </c>
      <c r="E34" s="74" t="s">
        <v>205</v>
      </c>
      <c r="F34" s="74">
        <v>0</v>
      </c>
      <c r="G34" s="74">
        <v>2</v>
      </c>
      <c r="H34" s="128" t="str">
        <f>IF(Table1[[#This Row],[part_points]]="P","Required",CONCATENATE(E34," ",(IF(Table1[[#This Row],[part_points]]=1,"point","points"))))</f>
        <v>Required</v>
      </c>
    </row>
    <row r="35" spans="1:8" ht="18" customHeight="1">
      <c r="A35" s="74" t="s">
        <v>524</v>
      </c>
      <c r="B35" s="74" t="s">
        <v>285</v>
      </c>
      <c r="C35" s="74">
        <v>3</v>
      </c>
      <c r="D35" s="74" t="s">
        <v>375</v>
      </c>
      <c r="E35" s="74" t="s">
        <v>205</v>
      </c>
      <c r="F35" s="74">
        <v>0</v>
      </c>
      <c r="G35" s="74">
        <v>2</v>
      </c>
      <c r="H35" s="128" t="str">
        <f>IF(Table1[[#This Row],[part_points]]="P","Required",CONCATENATE(E35," ",(IF(Table1[[#This Row],[part_points]]=1,"point","points"))))</f>
        <v>Required</v>
      </c>
    </row>
    <row r="36" spans="1:8" ht="18" customHeight="1">
      <c r="A36" s="74" t="s">
        <v>100</v>
      </c>
      <c r="B36" s="74" t="s">
        <v>286</v>
      </c>
      <c r="C36" s="74">
        <v>1</v>
      </c>
      <c r="D36" s="74" t="s">
        <v>376</v>
      </c>
      <c r="E36" s="74" t="s">
        <v>205</v>
      </c>
      <c r="F36" s="74">
        <v>0</v>
      </c>
      <c r="G36" s="74">
        <v>2</v>
      </c>
      <c r="H36" s="128" t="str">
        <f>IF(Table1[[#This Row],[part_points]]="P","Required",CONCATENATE(E36," ",(IF(Table1[[#This Row],[part_points]]=1,"point","points"))))</f>
        <v>Required</v>
      </c>
    </row>
    <row r="37" spans="1:8" ht="18" customHeight="1">
      <c r="A37" s="74" t="s">
        <v>103</v>
      </c>
      <c r="B37" s="74" t="s">
        <v>286</v>
      </c>
      <c r="C37" s="74">
        <v>2</v>
      </c>
      <c r="D37" s="74" t="s">
        <v>377</v>
      </c>
      <c r="E37" s="74" t="s">
        <v>205</v>
      </c>
      <c r="F37" s="74">
        <v>0</v>
      </c>
      <c r="G37" s="74">
        <v>2</v>
      </c>
      <c r="H37" s="128" t="str">
        <f>IF(Table1[[#This Row],[part_points]]="P","Required",CONCATENATE(E37," ",(IF(Table1[[#This Row],[part_points]]=1,"point","points"))))</f>
        <v>Required</v>
      </c>
    </row>
    <row r="38" spans="1:8" ht="18" customHeight="1">
      <c r="A38" s="74" t="s">
        <v>525</v>
      </c>
      <c r="B38" s="74" t="s">
        <v>286</v>
      </c>
      <c r="C38" s="74">
        <v>3</v>
      </c>
      <c r="D38" s="74" t="s">
        <v>378</v>
      </c>
      <c r="E38" s="74" t="s">
        <v>205</v>
      </c>
      <c r="F38" s="74">
        <v>0</v>
      </c>
      <c r="G38" s="74">
        <v>2</v>
      </c>
      <c r="H38" s="128" t="str">
        <f>IF(Table1[[#This Row],[part_points]]="P","Required",CONCATENATE(E38," ",(IF(Table1[[#This Row],[part_points]]=1,"point","points"))))</f>
        <v>Required</v>
      </c>
    </row>
    <row r="39" spans="1:8" ht="18" customHeight="1">
      <c r="A39" s="74" t="s">
        <v>526</v>
      </c>
      <c r="B39" s="74" t="s">
        <v>286</v>
      </c>
      <c r="C39" s="74">
        <v>4</v>
      </c>
      <c r="D39" s="74" t="s">
        <v>379</v>
      </c>
      <c r="E39" s="74" t="s">
        <v>205</v>
      </c>
      <c r="F39" s="74">
        <v>0</v>
      </c>
      <c r="G39" s="74">
        <v>2</v>
      </c>
      <c r="H39" s="128" t="str">
        <f>IF(Table1[[#This Row],[part_points]]="P","Required",CONCATENATE(E39," ",(IF(Table1[[#This Row],[part_points]]=1,"point","points"))))</f>
        <v>Required</v>
      </c>
    </row>
    <row r="40" spans="1:8" ht="18" customHeight="1">
      <c r="A40" s="74" t="s">
        <v>527</v>
      </c>
      <c r="B40" s="74" t="s">
        <v>286</v>
      </c>
      <c r="C40" s="74">
        <v>5</v>
      </c>
      <c r="D40" s="74" t="s">
        <v>380</v>
      </c>
      <c r="E40" s="74" t="s">
        <v>205</v>
      </c>
      <c r="F40" s="74">
        <v>0</v>
      </c>
      <c r="G40" s="74">
        <v>2</v>
      </c>
      <c r="H40" s="128" t="str">
        <f>IF(Table1[[#This Row],[part_points]]="P","Required",CONCATENATE(E40," ",(IF(Table1[[#This Row],[part_points]]=1,"point","points"))))</f>
        <v>Required</v>
      </c>
    </row>
    <row r="41" spans="1:8" ht="18" customHeight="1">
      <c r="A41" s="74" t="s">
        <v>528</v>
      </c>
      <c r="B41" s="74" t="s">
        <v>286</v>
      </c>
      <c r="C41" s="74">
        <v>6</v>
      </c>
      <c r="D41" s="74" t="s">
        <v>381</v>
      </c>
      <c r="E41" s="74" t="s">
        <v>205</v>
      </c>
      <c r="F41" s="74">
        <v>0</v>
      </c>
      <c r="G41" s="74">
        <v>2</v>
      </c>
      <c r="H41" s="128" t="str">
        <f>IF(Table1[[#This Row],[part_points]]="P","Required",CONCATENATE(E41," ",(IF(Table1[[#This Row],[part_points]]=1,"point","points"))))</f>
        <v>Required</v>
      </c>
    </row>
    <row r="42" spans="1:8" ht="18" customHeight="1">
      <c r="A42" s="74" t="s">
        <v>529</v>
      </c>
      <c r="B42" s="74" t="s">
        <v>286</v>
      </c>
      <c r="C42" s="74">
        <v>7</v>
      </c>
      <c r="D42" s="74" t="s">
        <v>382</v>
      </c>
      <c r="E42" s="74" t="s">
        <v>205</v>
      </c>
      <c r="F42" s="74">
        <v>0</v>
      </c>
      <c r="G42" s="74">
        <v>2</v>
      </c>
      <c r="H42" s="128" t="str">
        <f>IF(Table1[[#This Row],[part_points]]="P","Required",CONCATENATE(E42," ",(IF(Table1[[#This Row],[part_points]]=1,"point","points"))))</f>
        <v>Required</v>
      </c>
    </row>
    <row r="43" spans="1:8" ht="18" customHeight="1">
      <c r="A43" s="74" t="s">
        <v>105</v>
      </c>
      <c r="B43" s="74" t="s">
        <v>287</v>
      </c>
      <c r="C43" s="74">
        <v>1</v>
      </c>
      <c r="D43" s="74" t="s">
        <v>107</v>
      </c>
      <c r="E43" s="74" t="s">
        <v>205</v>
      </c>
      <c r="F43" s="74">
        <v>0</v>
      </c>
      <c r="G43" s="74">
        <v>2</v>
      </c>
      <c r="H43" s="128" t="str">
        <f>IF(Table1[[#This Row],[part_points]]="P","Required",CONCATENATE(E43," ",(IF(Table1[[#This Row],[part_points]]=1,"point","points"))))</f>
        <v>Required</v>
      </c>
    </row>
    <row r="44" spans="1:8" ht="18" customHeight="1">
      <c r="A44" s="74" t="s">
        <v>111</v>
      </c>
      <c r="B44" s="74" t="s">
        <v>288</v>
      </c>
      <c r="C44" s="74">
        <v>1</v>
      </c>
      <c r="D44" s="74" t="s">
        <v>410</v>
      </c>
      <c r="E44" s="74">
        <v>1</v>
      </c>
      <c r="F44" s="74">
        <v>0</v>
      </c>
      <c r="G44" s="74">
        <v>2</v>
      </c>
      <c r="H44" s="128" t="str">
        <f>IF(Table1[[#This Row],[part_points]]="P","Required",CONCATENATE(E44," ",(IF(Table1[[#This Row],[part_points]]=1,"point","points"))))</f>
        <v>1 point</v>
      </c>
    </row>
    <row r="45" spans="1:8" ht="18" customHeight="1">
      <c r="A45" s="74" t="s">
        <v>113</v>
      </c>
      <c r="B45" s="74" t="s">
        <v>289</v>
      </c>
      <c r="C45" s="74">
        <v>1</v>
      </c>
      <c r="D45" s="74" t="s">
        <v>411</v>
      </c>
      <c r="E45" s="74">
        <v>1</v>
      </c>
      <c r="F45" s="74">
        <v>0</v>
      </c>
      <c r="G45" s="74">
        <v>2</v>
      </c>
      <c r="H45" s="128" t="str">
        <f>IF(Table1[[#This Row],[part_points]]="P","Required",CONCATENATE(E45," ",(IF(Table1[[#This Row],[part_points]]=1,"point","points"))))</f>
        <v>1 point</v>
      </c>
    </row>
    <row r="46" spans="1:8" ht="18" customHeight="1">
      <c r="A46" s="74" t="s">
        <v>114</v>
      </c>
      <c r="B46" s="74" t="s">
        <v>289</v>
      </c>
      <c r="C46" s="74">
        <v>2</v>
      </c>
      <c r="D46" s="74" t="s">
        <v>412</v>
      </c>
      <c r="E46" s="74">
        <v>1</v>
      </c>
      <c r="F46" s="74">
        <v>0</v>
      </c>
      <c r="G46" s="74">
        <v>2</v>
      </c>
      <c r="H46" s="128" t="str">
        <f>IF(Table1[[#This Row],[part_points]]="P","Required",CONCATENATE(E46," ",(IF(Table1[[#This Row],[part_points]]=1,"point","points"))))</f>
        <v>1 point</v>
      </c>
    </row>
    <row r="47" spans="1:8" ht="18" customHeight="1">
      <c r="A47" s="74" t="s">
        <v>116</v>
      </c>
      <c r="B47" s="74" t="s">
        <v>290</v>
      </c>
      <c r="C47" s="74">
        <v>1</v>
      </c>
      <c r="D47" s="74" t="s">
        <v>117</v>
      </c>
      <c r="E47" s="74">
        <v>1</v>
      </c>
      <c r="F47" s="74">
        <v>0</v>
      </c>
      <c r="G47" s="74">
        <v>2</v>
      </c>
      <c r="H47" s="128" t="str">
        <f>IF(Table1[[#This Row],[part_points]]="P","Required",CONCATENATE(E47," ",(IF(Table1[[#This Row],[part_points]]=1,"point","points"))))</f>
        <v>1 point</v>
      </c>
    </row>
    <row r="48" spans="1:8" ht="18" customHeight="1">
      <c r="A48" s="74" t="s">
        <v>119</v>
      </c>
      <c r="B48" s="74" t="s">
        <v>291</v>
      </c>
      <c r="C48" s="74">
        <v>1</v>
      </c>
      <c r="D48" s="74" t="s">
        <v>413</v>
      </c>
      <c r="E48" s="74">
        <v>1</v>
      </c>
      <c r="F48" s="74">
        <v>0</v>
      </c>
      <c r="G48" s="74">
        <v>2</v>
      </c>
      <c r="H48" s="128" t="str">
        <f>IF(Table1[[#This Row],[part_points]]="P","Required",CONCATENATE(E48," ",(IF(Table1[[#This Row],[part_points]]=1,"point","points"))))</f>
        <v>1 point</v>
      </c>
    </row>
    <row r="49" spans="1:8" ht="18" customHeight="1">
      <c r="A49" s="74" t="s">
        <v>122</v>
      </c>
      <c r="B49" s="74" t="s">
        <v>291</v>
      </c>
      <c r="C49" s="74">
        <v>2</v>
      </c>
      <c r="D49" s="74" t="s">
        <v>414</v>
      </c>
      <c r="E49" s="74">
        <v>1</v>
      </c>
      <c r="F49" s="74">
        <v>0</v>
      </c>
      <c r="G49" s="74">
        <v>2</v>
      </c>
      <c r="H49" s="128" t="str">
        <f>IF(Table1[[#This Row],[part_points]]="P","Required",CONCATENATE(E49," ",(IF(Table1[[#This Row],[part_points]]=1,"point","points"))))</f>
        <v>1 point</v>
      </c>
    </row>
    <row r="50" spans="1:8" ht="18" customHeight="1">
      <c r="A50" s="74" t="s">
        <v>124</v>
      </c>
      <c r="B50" s="74" t="s">
        <v>291</v>
      </c>
      <c r="C50" s="74">
        <v>3</v>
      </c>
      <c r="D50" s="74" t="s">
        <v>415</v>
      </c>
      <c r="E50" s="74">
        <v>1</v>
      </c>
      <c r="F50" s="74">
        <v>0</v>
      </c>
      <c r="G50" s="74">
        <v>2</v>
      </c>
      <c r="H50" s="128" t="str">
        <f>IF(Table1[[#This Row],[part_points]]="P","Required",CONCATENATE(E50," ",(IF(Table1[[#This Row],[part_points]]=1,"point","points"))))</f>
        <v>1 point</v>
      </c>
    </row>
    <row r="51" spans="1:8" ht="18" customHeight="1">
      <c r="A51" s="74" t="s">
        <v>127</v>
      </c>
      <c r="B51" s="74" t="s">
        <v>292</v>
      </c>
      <c r="C51" s="74">
        <v>1</v>
      </c>
      <c r="D51" s="74" t="s">
        <v>416</v>
      </c>
      <c r="E51" s="74">
        <v>1</v>
      </c>
      <c r="F51" s="74">
        <v>0</v>
      </c>
      <c r="G51" s="74">
        <v>2</v>
      </c>
      <c r="H51" s="128" t="str">
        <f>IF(Table1[[#This Row],[part_points]]="P","Required",CONCATENATE(E51," ",(IF(Table1[[#This Row],[part_points]]=1,"point","points"))))</f>
        <v>1 point</v>
      </c>
    </row>
    <row r="52" spans="1:8" ht="18" customHeight="1">
      <c r="A52" s="74" t="s">
        <v>131</v>
      </c>
      <c r="B52" s="74" t="s">
        <v>292</v>
      </c>
      <c r="C52" s="74">
        <v>2</v>
      </c>
      <c r="D52" s="74" t="s">
        <v>417</v>
      </c>
      <c r="E52" s="74">
        <v>1</v>
      </c>
      <c r="F52" s="74">
        <v>0</v>
      </c>
      <c r="G52" s="74">
        <v>2</v>
      </c>
      <c r="H52" s="128" t="str">
        <f>IF(Table1[[#This Row],[part_points]]="P","Required",CONCATENATE(E52," ",(IF(Table1[[#This Row],[part_points]]=1,"point","points"))))</f>
        <v>1 point</v>
      </c>
    </row>
    <row r="53" spans="1:8" ht="18" customHeight="1">
      <c r="A53" s="74" t="s">
        <v>322</v>
      </c>
      <c r="B53" s="74" t="s">
        <v>566</v>
      </c>
      <c r="C53" s="74">
        <v>1</v>
      </c>
      <c r="D53" s="74" t="s">
        <v>204</v>
      </c>
      <c r="E53" s="74">
        <v>1</v>
      </c>
      <c r="F53" s="74">
        <v>1</v>
      </c>
      <c r="G53" s="74">
        <v>2</v>
      </c>
      <c r="H53" s="128" t="str">
        <f>IF(Table1[[#This Row],[part_points]]="P","Required",CONCATENATE(E53," ",(IF(Table1[[#This Row],[part_points]]=1,"point","points"))))</f>
        <v>1 point</v>
      </c>
    </row>
    <row r="54" spans="1:8" ht="18" customHeight="1">
      <c r="A54" s="74" t="s">
        <v>145</v>
      </c>
      <c r="B54" s="74" t="s">
        <v>293</v>
      </c>
      <c r="C54" s="74">
        <v>1</v>
      </c>
      <c r="D54" s="74" t="s">
        <v>383</v>
      </c>
      <c r="E54" s="74" t="s">
        <v>205</v>
      </c>
      <c r="F54" s="74">
        <v>0</v>
      </c>
      <c r="G54" s="74">
        <v>3</v>
      </c>
      <c r="H54" s="128" t="str">
        <f>IF(Table1[[#This Row],[part_points]]="P","Required",CONCATENATE(E54," ",(IF(Table1[[#This Row],[part_points]]=1,"point","points"))))</f>
        <v>Required</v>
      </c>
    </row>
    <row r="55" spans="1:8" ht="18" customHeight="1">
      <c r="A55" s="74" t="s">
        <v>149</v>
      </c>
      <c r="B55" s="74" t="s">
        <v>293</v>
      </c>
      <c r="C55" s="74">
        <v>2</v>
      </c>
      <c r="D55" s="74" t="s">
        <v>150</v>
      </c>
      <c r="E55" s="74" t="s">
        <v>205</v>
      </c>
      <c r="F55" s="74">
        <v>0</v>
      </c>
      <c r="G55" s="74">
        <v>3</v>
      </c>
      <c r="H55" s="128" t="str">
        <f>IF(Table1[[#This Row],[part_points]]="P","Required",CONCATENATE(E55," ",(IF(Table1[[#This Row],[part_points]]=1,"point","points"))))</f>
        <v>Required</v>
      </c>
    </row>
    <row r="56" spans="1:8" ht="18" customHeight="1">
      <c r="A56" s="74" t="s">
        <v>154</v>
      </c>
      <c r="B56" s="74" t="s">
        <v>294</v>
      </c>
      <c r="C56" s="74">
        <v>1</v>
      </c>
      <c r="D56" s="74" t="s">
        <v>155</v>
      </c>
      <c r="E56" s="74" t="s">
        <v>205</v>
      </c>
      <c r="F56" s="74">
        <v>0</v>
      </c>
      <c r="G56" s="74">
        <v>3</v>
      </c>
      <c r="H56" s="128" t="str">
        <f>IF(Table1[[#This Row],[part_points]]="P","Required",CONCATENATE(E56," ",(IF(Table1[[#This Row],[part_points]]=1,"point","points"))))</f>
        <v>Required</v>
      </c>
    </row>
    <row r="57" spans="1:8" ht="18" customHeight="1">
      <c r="A57" s="74" t="s">
        <v>157</v>
      </c>
      <c r="B57" s="74" t="s">
        <v>294</v>
      </c>
      <c r="C57" s="74">
        <v>2</v>
      </c>
      <c r="D57" s="74" t="s">
        <v>384</v>
      </c>
      <c r="E57" s="74" t="s">
        <v>205</v>
      </c>
      <c r="F57" s="74">
        <v>0</v>
      </c>
      <c r="G57" s="74">
        <v>3</v>
      </c>
      <c r="H57" s="128" t="str">
        <f>IF(Table1[[#This Row],[part_points]]="P","Required",CONCATENATE(E57," ",(IF(Table1[[#This Row],[part_points]]=1,"point","points"))))</f>
        <v>Required</v>
      </c>
    </row>
    <row r="58" spans="1:8" ht="18" customHeight="1">
      <c r="A58" s="74" t="s">
        <v>159</v>
      </c>
      <c r="B58" s="74" t="s">
        <v>294</v>
      </c>
      <c r="C58" s="74">
        <v>3</v>
      </c>
      <c r="D58" s="74" t="s">
        <v>385</v>
      </c>
      <c r="E58" s="74" t="s">
        <v>205</v>
      </c>
      <c r="F58" s="74">
        <v>0</v>
      </c>
      <c r="G58" s="74">
        <v>3</v>
      </c>
      <c r="H58" s="128" t="str">
        <f>IF(Table1[[#This Row],[part_points]]="P","Required",CONCATENATE(E58," ",(IF(Table1[[#This Row],[part_points]]=1,"point","points"))))</f>
        <v>Required</v>
      </c>
    </row>
    <row r="59" spans="1:8" ht="18" customHeight="1">
      <c r="A59" s="74" t="s">
        <v>161</v>
      </c>
      <c r="B59" s="74" t="s">
        <v>295</v>
      </c>
      <c r="C59" s="74">
        <v>1</v>
      </c>
      <c r="D59" s="74" t="s">
        <v>162</v>
      </c>
      <c r="E59" s="74">
        <v>1</v>
      </c>
      <c r="F59" s="74">
        <v>0</v>
      </c>
      <c r="G59" s="74">
        <v>3</v>
      </c>
      <c r="H59" s="128" t="str">
        <f>IF(Table1[[#This Row],[part_points]]="P","Required",CONCATENATE(E59," ",(IF(Table1[[#This Row],[part_points]]=1,"point","points"))))</f>
        <v>1 point</v>
      </c>
    </row>
    <row r="60" spans="1:8" ht="18" customHeight="1">
      <c r="A60" s="74" t="s">
        <v>164</v>
      </c>
      <c r="B60" s="74" t="s">
        <v>295</v>
      </c>
      <c r="C60" s="74">
        <v>2</v>
      </c>
      <c r="D60" s="74" t="s">
        <v>165</v>
      </c>
      <c r="E60" s="74">
        <v>1</v>
      </c>
      <c r="F60" s="74">
        <v>0</v>
      </c>
      <c r="G60" s="74">
        <v>3</v>
      </c>
      <c r="H60" s="128" t="str">
        <f>IF(Table1[[#This Row],[part_points]]="P","Required",CONCATENATE(E60," ",(IF(Table1[[#This Row],[part_points]]=1,"point","points"))))</f>
        <v>1 point</v>
      </c>
    </row>
    <row r="61" spans="1:8" ht="18" customHeight="1">
      <c r="A61" s="74" t="s">
        <v>386</v>
      </c>
      <c r="B61" s="74" t="s">
        <v>295</v>
      </c>
      <c r="C61" s="74">
        <v>3</v>
      </c>
      <c r="D61" s="74" t="s">
        <v>418</v>
      </c>
      <c r="E61" s="74">
        <v>1</v>
      </c>
      <c r="F61" s="74">
        <v>0</v>
      </c>
      <c r="G61" s="74">
        <v>3</v>
      </c>
      <c r="H61" s="128" t="str">
        <f>IF(Table1[[#This Row],[part_points]]="P","Required",CONCATENATE(E61," ",(IF(Table1[[#This Row],[part_points]]=1,"point","points"))))</f>
        <v>1 point</v>
      </c>
    </row>
    <row r="62" spans="1:8" ht="18" customHeight="1">
      <c r="A62" s="74" t="s">
        <v>167</v>
      </c>
      <c r="B62" s="74" t="s">
        <v>296</v>
      </c>
      <c r="C62" s="74">
        <v>1</v>
      </c>
      <c r="D62" s="74" t="s">
        <v>419</v>
      </c>
      <c r="E62" s="74">
        <v>1</v>
      </c>
      <c r="F62" s="74">
        <v>0</v>
      </c>
      <c r="G62" s="74">
        <v>3</v>
      </c>
      <c r="H62" s="128" t="str">
        <f>IF(Table1[[#This Row],[part_points]]="P","Required",CONCATENATE(E62," ",(IF(Table1[[#This Row],[part_points]]=1,"point","points"))))</f>
        <v>1 point</v>
      </c>
    </row>
    <row r="63" spans="1:8" ht="18" customHeight="1">
      <c r="A63" s="74" t="s">
        <v>387</v>
      </c>
      <c r="B63" s="74" t="s">
        <v>296</v>
      </c>
      <c r="C63" s="74">
        <v>2</v>
      </c>
      <c r="D63" s="74" t="s">
        <v>420</v>
      </c>
      <c r="E63" s="74">
        <v>1</v>
      </c>
      <c r="F63" s="74">
        <v>0</v>
      </c>
      <c r="G63" s="74">
        <v>3</v>
      </c>
      <c r="H63" s="128" t="str">
        <f>IF(Table1[[#This Row],[part_points]]="P","Required",CONCATENATE(E63," ",(IF(Table1[[#This Row],[part_points]]=1,"point","points"))))</f>
        <v>1 point</v>
      </c>
    </row>
    <row r="64" spans="1:8" ht="18" customHeight="1">
      <c r="A64" s="74" t="s">
        <v>169</v>
      </c>
      <c r="B64" s="74" t="s">
        <v>297</v>
      </c>
      <c r="C64" s="74">
        <v>1</v>
      </c>
      <c r="D64" s="74" t="s">
        <v>421</v>
      </c>
      <c r="E64" s="74">
        <v>1</v>
      </c>
      <c r="F64" s="74">
        <v>0</v>
      </c>
      <c r="G64" s="74">
        <v>3</v>
      </c>
      <c r="H64" s="128" t="str">
        <f>IF(Table1[[#This Row],[part_points]]="P","Required",CONCATENATE(E64," ",(IF(Table1[[#This Row],[part_points]]=1,"point","points"))))</f>
        <v>1 point</v>
      </c>
    </row>
    <row r="65" spans="1:8" ht="18" customHeight="1">
      <c r="A65" s="74" t="s">
        <v>171</v>
      </c>
      <c r="B65" s="74" t="s">
        <v>298</v>
      </c>
      <c r="C65" s="74">
        <v>1</v>
      </c>
      <c r="D65" s="74" t="s">
        <v>172</v>
      </c>
      <c r="E65" s="74">
        <v>1</v>
      </c>
      <c r="F65" s="74">
        <v>0</v>
      </c>
      <c r="G65" s="74">
        <v>3</v>
      </c>
      <c r="H65" s="128" t="str">
        <f>IF(Table1[[#This Row],[part_points]]="P","Required",CONCATENATE(E65," ",(IF(Table1[[#This Row],[part_points]]=1,"point","points"))))</f>
        <v>1 point</v>
      </c>
    </row>
    <row r="66" spans="1:8" ht="18" customHeight="1">
      <c r="A66" s="74" t="s">
        <v>175</v>
      </c>
      <c r="B66" s="74" t="s">
        <v>299</v>
      </c>
      <c r="C66" s="74">
        <v>1</v>
      </c>
      <c r="D66" s="74" t="s">
        <v>176</v>
      </c>
      <c r="E66" s="74">
        <v>1</v>
      </c>
      <c r="F66" s="74">
        <v>0</v>
      </c>
      <c r="G66" s="74">
        <v>3</v>
      </c>
      <c r="H66" s="128" t="str">
        <f>IF(Table1[[#This Row],[part_points]]="P","Required",CONCATENATE(E66," ",(IF(Table1[[#This Row],[part_points]]=1,"point","points"))))</f>
        <v>1 point</v>
      </c>
    </row>
    <row r="67" spans="1:8" ht="18" customHeight="1">
      <c r="A67" s="74" t="s">
        <v>180</v>
      </c>
      <c r="B67" s="74" t="s">
        <v>300</v>
      </c>
      <c r="C67" s="74">
        <v>1</v>
      </c>
      <c r="D67" s="74" t="s">
        <v>422</v>
      </c>
      <c r="E67" s="74">
        <v>1</v>
      </c>
      <c r="F67" s="74">
        <v>0</v>
      </c>
      <c r="G67" s="74">
        <v>3</v>
      </c>
      <c r="H67" s="128" t="str">
        <f>IF(Table1[[#This Row],[part_points]]="P","Required",CONCATENATE(E67," ",(IF(Table1[[#This Row],[part_points]]=1,"point","points"))))</f>
        <v>1 point</v>
      </c>
    </row>
    <row r="68" spans="1:8" ht="18" customHeight="1">
      <c r="A68" s="74" t="s">
        <v>388</v>
      </c>
      <c r="B68" s="74" t="s">
        <v>300</v>
      </c>
      <c r="C68" s="74">
        <v>2</v>
      </c>
      <c r="D68" s="74" t="s">
        <v>423</v>
      </c>
      <c r="E68" s="74">
        <v>1</v>
      </c>
      <c r="F68" s="74">
        <v>0</v>
      </c>
      <c r="G68" s="74">
        <v>3</v>
      </c>
      <c r="H68" s="128" t="str">
        <f>IF(Table1[[#This Row],[part_points]]="P","Required",CONCATENATE(E68," ",(IF(Table1[[#This Row],[part_points]]=1,"point","points"))))</f>
        <v>1 point</v>
      </c>
    </row>
    <row r="69" spans="1:8" ht="18" customHeight="1">
      <c r="A69" s="74" t="s">
        <v>184</v>
      </c>
      <c r="B69" s="74" t="s">
        <v>301</v>
      </c>
      <c r="C69" s="74">
        <v>1</v>
      </c>
      <c r="D69" s="74" t="s">
        <v>424</v>
      </c>
      <c r="E69" s="74">
        <v>1</v>
      </c>
      <c r="F69" s="74">
        <v>0</v>
      </c>
      <c r="G69" s="74">
        <v>3</v>
      </c>
      <c r="H69" s="128" t="str">
        <f>IF(Table1[[#This Row],[part_points]]="P","Required",CONCATENATE(E69," ",(IF(Table1[[#This Row],[part_points]]=1,"point","points"))))</f>
        <v>1 point</v>
      </c>
    </row>
    <row r="70" spans="1:8" ht="18" customHeight="1">
      <c r="A70" s="74" t="s">
        <v>188</v>
      </c>
      <c r="B70" s="74" t="s">
        <v>301</v>
      </c>
      <c r="C70" s="74">
        <v>2</v>
      </c>
      <c r="D70" s="74" t="s">
        <v>425</v>
      </c>
      <c r="E70" s="74">
        <v>1</v>
      </c>
      <c r="F70" s="74">
        <v>0</v>
      </c>
      <c r="G70" s="74">
        <v>3</v>
      </c>
      <c r="H70" s="128" t="str">
        <f>IF(Table1[[#This Row],[part_points]]="P","Required",CONCATENATE(E70," ",(IF(Table1[[#This Row],[part_points]]=1,"point","points"))))</f>
        <v>1 point</v>
      </c>
    </row>
    <row r="71" spans="1:8" ht="18" customHeight="1">
      <c r="A71" s="74" t="s">
        <v>190</v>
      </c>
      <c r="B71" s="74" t="s">
        <v>302</v>
      </c>
      <c r="C71" s="74">
        <v>1</v>
      </c>
      <c r="D71" s="74" t="s">
        <v>191</v>
      </c>
      <c r="E71" s="74">
        <v>1</v>
      </c>
      <c r="F71" s="74">
        <v>0</v>
      </c>
      <c r="G71" s="74">
        <v>3</v>
      </c>
      <c r="H71" s="128" t="str">
        <f>IF(Table1[[#This Row],[part_points]]="P","Required",CONCATENATE(E71," ",(IF(Table1[[#This Row],[part_points]]=1,"point","points"))))</f>
        <v>1 point</v>
      </c>
    </row>
    <row r="72" spans="1:8" ht="18" customHeight="1">
      <c r="A72" s="74" t="s">
        <v>194</v>
      </c>
      <c r="B72" s="74" t="s">
        <v>303</v>
      </c>
      <c r="C72" s="74">
        <v>1</v>
      </c>
      <c r="D72" s="74" t="s">
        <v>195</v>
      </c>
      <c r="E72" s="74">
        <v>1</v>
      </c>
      <c r="F72" s="74">
        <v>0</v>
      </c>
      <c r="G72" s="74">
        <v>3</v>
      </c>
      <c r="H72" s="128" t="str">
        <f>IF(Table1[[#This Row],[part_points]]="P","Required",CONCATENATE(E72," ",(IF(Table1[[#This Row],[part_points]]=1,"point","points"))))</f>
        <v>1 point</v>
      </c>
    </row>
    <row r="73" spans="1:8" ht="18" customHeight="1">
      <c r="A73" s="74" t="s">
        <v>197</v>
      </c>
      <c r="B73" s="74" t="s">
        <v>304</v>
      </c>
      <c r="C73" s="74">
        <v>1</v>
      </c>
      <c r="D73" s="74" t="s">
        <v>198</v>
      </c>
      <c r="E73" s="74">
        <v>1</v>
      </c>
      <c r="F73" s="74">
        <v>0</v>
      </c>
      <c r="G73" s="74">
        <v>3</v>
      </c>
      <c r="H73" s="128" t="str">
        <f>IF(Table1[[#This Row],[part_points]]="P","Required",CONCATENATE(E73," ",(IF(Table1[[#This Row],[part_points]]=1,"point","points"))))</f>
        <v>1 point</v>
      </c>
    </row>
    <row r="74" spans="1:8" ht="18" customHeight="1">
      <c r="A74" s="74" t="s">
        <v>389</v>
      </c>
      <c r="B74" s="74" t="s">
        <v>304</v>
      </c>
      <c r="C74" s="74">
        <v>2</v>
      </c>
      <c r="D74" s="74" t="s">
        <v>426</v>
      </c>
      <c r="E74" s="74">
        <v>1</v>
      </c>
      <c r="F74" s="74">
        <v>0</v>
      </c>
      <c r="G74" s="74">
        <v>3</v>
      </c>
      <c r="H74" s="128" t="str">
        <f>IF(Table1[[#This Row],[part_points]]="P","Required",CONCATENATE(E74," ",(IF(Table1[[#This Row],[part_points]]=1,"point","points"))))</f>
        <v>1 point</v>
      </c>
    </row>
    <row r="75" spans="1:8" ht="18" customHeight="1">
      <c r="A75" s="74" t="s">
        <v>199</v>
      </c>
      <c r="B75" s="74" t="s">
        <v>305</v>
      </c>
      <c r="C75" s="74">
        <v>1</v>
      </c>
      <c r="D75" s="74" t="s">
        <v>427</v>
      </c>
      <c r="E75" s="74">
        <v>1</v>
      </c>
      <c r="F75" s="74">
        <v>0</v>
      </c>
      <c r="G75" s="74">
        <v>3</v>
      </c>
      <c r="H75" s="128" t="str">
        <f>IF(Table1[[#This Row],[part_points]]="P","Required",CONCATENATE(E75," ",(IF(Table1[[#This Row],[part_points]]=1,"point","points"))))</f>
        <v>1 point</v>
      </c>
    </row>
    <row r="76" spans="1:8" s="74" customFormat="1" ht="18" customHeight="1">
      <c r="A76" s="74" t="s">
        <v>328</v>
      </c>
      <c r="B76" s="74" t="s">
        <v>567</v>
      </c>
      <c r="C76" s="74">
        <v>1</v>
      </c>
      <c r="D76" s="74" t="s">
        <v>1079</v>
      </c>
      <c r="E76" s="74">
        <v>1</v>
      </c>
      <c r="F76" s="74">
        <v>0</v>
      </c>
      <c r="G76" s="74">
        <v>3</v>
      </c>
      <c r="H76" s="128" t="str">
        <f>IF(Table1[[#This Row],[part_points]]="P","Required",CONCATENATE(E76," ",(IF(Table1[[#This Row],[part_points]]=1,"point","points"))))</f>
        <v>1 point</v>
      </c>
    </row>
    <row r="77" spans="1:8" ht="18" customHeight="1">
      <c r="A77" s="74" t="s">
        <v>10</v>
      </c>
      <c r="B77" s="74" t="s">
        <v>306</v>
      </c>
      <c r="C77" s="74">
        <v>1</v>
      </c>
      <c r="D77" s="74" t="s">
        <v>390</v>
      </c>
      <c r="E77" s="74" t="s">
        <v>205</v>
      </c>
      <c r="F77" s="74">
        <v>0</v>
      </c>
      <c r="G77" s="74">
        <v>4</v>
      </c>
      <c r="H77" s="128" t="str">
        <f>IF(Table1[[#This Row],[part_points]]="P","Required",CONCATENATE(E77," ",(IF(Table1[[#This Row],[part_points]]=1,"point","points"))))</f>
        <v>Required</v>
      </c>
    </row>
    <row r="78" spans="1:8" ht="18" customHeight="1">
      <c r="A78" s="74" t="s">
        <v>565</v>
      </c>
      <c r="B78" s="74" t="s">
        <v>306</v>
      </c>
      <c r="C78" s="74">
        <v>2</v>
      </c>
      <c r="D78" s="74" t="s">
        <v>391</v>
      </c>
      <c r="E78" s="74" t="s">
        <v>205</v>
      </c>
      <c r="F78" s="74">
        <v>0</v>
      </c>
      <c r="G78" s="74">
        <v>4</v>
      </c>
      <c r="H78" s="128" t="str">
        <f>IF(Table1[[#This Row],[part_points]]="P","Required",CONCATENATE(E78," ",(IF(Table1[[#This Row],[part_points]]=1,"point","points"))))</f>
        <v>Required</v>
      </c>
    </row>
    <row r="79" spans="1:8" ht="18" customHeight="1">
      <c r="A79" s="74" t="s">
        <v>13</v>
      </c>
      <c r="B79" s="74" t="s">
        <v>307</v>
      </c>
      <c r="C79" s="74">
        <v>1</v>
      </c>
      <c r="D79" s="74" t="s">
        <v>392</v>
      </c>
      <c r="E79" s="74" t="s">
        <v>205</v>
      </c>
      <c r="F79" s="74">
        <v>0</v>
      </c>
      <c r="G79" s="74">
        <v>4</v>
      </c>
      <c r="H79" s="128" t="str">
        <f>IF(Table1[[#This Row],[part_points]]="P","Required",CONCATENATE(E79," ",(IF(Table1[[#This Row],[part_points]]=1,"point","points"))))</f>
        <v>Required</v>
      </c>
    </row>
    <row r="80" spans="1:8" ht="18" customHeight="1">
      <c r="A80" s="74" t="s">
        <v>16</v>
      </c>
      <c r="B80" s="74" t="s">
        <v>308</v>
      </c>
      <c r="C80" s="74">
        <v>1</v>
      </c>
      <c r="D80" s="74" t="s">
        <v>428</v>
      </c>
      <c r="E80" s="74">
        <v>3</v>
      </c>
      <c r="F80" s="74">
        <v>1</v>
      </c>
      <c r="G80" s="74">
        <v>4</v>
      </c>
      <c r="H80" s="128" t="str">
        <f>IF(Table1[[#This Row],[part_points]]="P","Required",CONCATENATE(E80," ",(IF(Table1[[#This Row],[part_points]]=1,"point","points"))))</f>
        <v>3 points</v>
      </c>
    </row>
    <row r="81" spans="1:8" ht="18" customHeight="1">
      <c r="A81" s="74" t="s">
        <v>17</v>
      </c>
      <c r="B81" s="74" t="s">
        <v>309</v>
      </c>
      <c r="C81" s="74">
        <v>1</v>
      </c>
      <c r="D81" s="74" t="s">
        <v>429</v>
      </c>
      <c r="E81" s="74">
        <v>2</v>
      </c>
      <c r="F81" s="74">
        <v>2</v>
      </c>
      <c r="G81" s="74">
        <v>4</v>
      </c>
      <c r="H81" s="128" t="str">
        <f>IF(Table1[[#This Row],[part_points]]="P","Required",CONCATENATE(E81," ",(IF(Table1[[#This Row],[part_points]]=1,"point","points"))))</f>
        <v>2 points</v>
      </c>
    </row>
    <row r="82" spans="1:8" ht="18" customHeight="1">
      <c r="A82" s="74" t="s">
        <v>393</v>
      </c>
      <c r="B82" s="74" t="s">
        <v>309</v>
      </c>
      <c r="C82" s="74">
        <v>2</v>
      </c>
      <c r="D82" s="74" t="s">
        <v>18</v>
      </c>
      <c r="E82" s="74">
        <v>2</v>
      </c>
      <c r="F82" s="74">
        <v>2</v>
      </c>
      <c r="G82" s="74">
        <v>4</v>
      </c>
      <c r="H82" s="128" t="str">
        <f>IF(Table1[[#This Row],[part_points]]="P","Required",CONCATENATE(E82," ",(IF(Table1[[#This Row],[part_points]]=1,"point","points"))))</f>
        <v>2 points</v>
      </c>
    </row>
    <row r="83" spans="1:8" ht="18" customHeight="1">
      <c r="A83" s="74" t="s">
        <v>20</v>
      </c>
      <c r="B83" s="74" t="s">
        <v>310</v>
      </c>
      <c r="C83" s="74">
        <v>1</v>
      </c>
      <c r="D83" s="74" t="s">
        <v>430</v>
      </c>
      <c r="E83" s="74">
        <v>1</v>
      </c>
      <c r="F83" s="74">
        <v>0</v>
      </c>
      <c r="G83" s="74">
        <v>4</v>
      </c>
      <c r="H83" s="128" t="str">
        <f>IF(Table1[[#This Row],[part_points]]="P","Required",CONCATENATE(E83," ",(IF(Table1[[#This Row],[part_points]]=1,"point","points"))))</f>
        <v>1 point</v>
      </c>
    </row>
    <row r="84" spans="1:8" ht="18" customHeight="1">
      <c r="A84" s="74" t="s">
        <v>23</v>
      </c>
      <c r="B84" s="74" t="s">
        <v>310</v>
      </c>
      <c r="C84" s="74">
        <v>2</v>
      </c>
      <c r="D84" s="74" t="s">
        <v>431</v>
      </c>
      <c r="E84" s="74">
        <v>2</v>
      </c>
      <c r="F84" s="74">
        <v>1</v>
      </c>
      <c r="G84" s="74">
        <v>4</v>
      </c>
      <c r="H84" s="128" t="str">
        <f>IF(Table1[[#This Row],[part_points]]="P","Required",CONCATENATE(E84," ",(IF(Table1[[#This Row],[part_points]]=1,"point","points"))))</f>
        <v>2 points</v>
      </c>
    </row>
    <row r="85" spans="1:8" ht="18" customHeight="1">
      <c r="A85" s="74" t="s">
        <v>394</v>
      </c>
      <c r="B85" s="74" t="s">
        <v>310</v>
      </c>
      <c r="C85" s="74">
        <v>3</v>
      </c>
      <c r="D85" s="74" t="s">
        <v>432</v>
      </c>
      <c r="E85" s="74">
        <v>1</v>
      </c>
      <c r="F85" s="74">
        <v>0</v>
      </c>
      <c r="G85" s="74">
        <v>4</v>
      </c>
      <c r="H85" s="128" t="str">
        <f>IF(Table1[[#This Row],[part_points]]="P","Required",CONCATENATE(E85," ",(IF(Table1[[#This Row],[part_points]]=1,"point","points"))))</f>
        <v>1 point</v>
      </c>
    </row>
    <row r="86" spans="1:8" ht="18" customHeight="1">
      <c r="A86" s="74" t="s">
        <v>26</v>
      </c>
      <c r="B86" s="74" t="s">
        <v>311</v>
      </c>
      <c r="C86" s="74">
        <v>1</v>
      </c>
      <c r="D86" s="74" t="s">
        <v>433</v>
      </c>
      <c r="E86" s="74">
        <v>1</v>
      </c>
      <c r="F86" s="74">
        <v>0</v>
      </c>
      <c r="G86" s="74">
        <v>4</v>
      </c>
      <c r="H86" s="128" t="str">
        <f>IF(Table1[[#This Row],[part_points]]="P","Required",CONCATENATE(E86," ",(IF(Table1[[#This Row],[part_points]]=1,"point","points"))))</f>
        <v>1 point</v>
      </c>
    </row>
    <row r="87" spans="1:8" ht="18" customHeight="1">
      <c r="A87" s="74" t="s">
        <v>28</v>
      </c>
      <c r="B87" s="74" t="s">
        <v>312</v>
      </c>
      <c r="C87" s="74">
        <v>1</v>
      </c>
      <c r="D87" s="74" t="s">
        <v>434</v>
      </c>
      <c r="E87" s="74">
        <v>1</v>
      </c>
      <c r="F87" s="74">
        <v>0</v>
      </c>
      <c r="G87" s="74">
        <v>4</v>
      </c>
      <c r="H87" s="128" t="str">
        <f>IF(Table1[[#This Row],[part_points]]="P","Required",CONCATENATE(E87," ",(IF(Table1[[#This Row],[part_points]]=1,"point","points"))))</f>
        <v>1 point</v>
      </c>
    </row>
    <row r="88" spans="1:8" ht="18" customHeight="1">
      <c r="A88" s="74" t="s">
        <v>395</v>
      </c>
      <c r="B88" s="74" t="s">
        <v>312</v>
      </c>
      <c r="C88" s="74">
        <v>2</v>
      </c>
      <c r="D88" s="74" t="s">
        <v>37</v>
      </c>
      <c r="E88" s="74">
        <v>1</v>
      </c>
      <c r="F88" s="74">
        <v>0</v>
      </c>
      <c r="G88" s="74">
        <v>4</v>
      </c>
      <c r="H88" s="128" t="str">
        <f>IF(Table1[[#This Row],[part_points]]="P","Required",CONCATENATE(E88," ",(IF(Table1[[#This Row],[part_points]]=1,"point","points"))))</f>
        <v>1 point</v>
      </c>
    </row>
    <row r="89" spans="1:8" ht="18" customHeight="1">
      <c r="A89" s="74" t="s">
        <v>32</v>
      </c>
      <c r="B89" s="74" t="s">
        <v>313</v>
      </c>
      <c r="C89" s="74">
        <v>1</v>
      </c>
      <c r="D89" s="74" t="s">
        <v>41</v>
      </c>
      <c r="E89" s="74">
        <v>1</v>
      </c>
      <c r="F89" s="74">
        <v>0</v>
      </c>
      <c r="G89" s="74">
        <v>4</v>
      </c>
      <c r="H89" s="128" t="str">
        <f>IF(Table1[[#This Row],[part_points]]="P","Required",CONCATENATE(E89," ",(IF(Table1[[#This Row],[part_points]]=1,"point","points"))))</f>
        <v>1 point</v>
      </c>
    </row>
    <row r="90" spans="1:8" ht="18" customHeight="1">
      <c r="A90" s="74" t="s">
        <v>36</v>
      </c>
      <c r="B90" s="74" t="s">
        <v>313</v>
      </c>
      <c r="C90" s="74">
        <v>2</v>
      </c>
      <c r="D90" s="74" t="s">
        <v>44</v>
      </c>
      <c r="E90" s="74">
        <v>1</v>
      </c>
      <c r="F90" s="74">
        <v>0</v>
      </c>
      <c r="G90" s="74">
        <v>4</v>
      </c>
      <c r="H90" s="128" t="str">
        <f>IF(Table1[[#This Row],[part_points]]="P","Required",CONCATENATE(E90," ",(IF(Table1[[#This Row],[part_points]]=1,"point","points"))))</f>
        <v>1 point</v>
      </c>
    </row>
    <row r="91" spans="1:8" ht="18" customHeight="1">
      <c r="A91" s="74" t="s">
        <v>54</v>
      </c>
      <c r="B91" s="74" t="s">
        <v>314</v>
      </c>
      <c r="C91" s="74">
        <v>1</v>
      </c>
      <c r="D91" s="74" t="s">
        <v>55</v>
      </c>
      <c r="E91" s="74" t="s">
        <v>205</v>
      </c>
      <c r="F91" s="74">
        <v>0</v>
      </c>
      <c r="G91" s="74">
        <v>5</v>
      </c>
      <c r="H91" s="128" t="str">
        <f>IF(Table1[[#This Row],[part_points]]="P","Required",CONCATENATE(E91," ",(IF(Table1[[#This Row],[part_points]]=1,"point","points"))))</f>
        <v>Required</v>
      </c>
    </row>
    <row r="92" spans="1:8" ht="18" customHeight="1">
      <c r="A92" s="74" t="s">
        <v>57</v>
      </c>
      <c r="B92" s="74" t="s">
        <v>315</v>
      </c>
      <c r="C92" s="74">
        <v>1</v>
      </c>
      <c r="D92" s="74" t="s">
        <v>58</v>
      </c>
      <c r="E92" s="74" t="s">
        <v>205</v>
      </c>
      <c r="F92" s="74">
        <v>0</v>
      </c>
      <c r="G92" s="74">
        <v>5</v>
      </c>
      <c r="H92" s="128" t="str">
        <f>IF(Table1[[#This Row],[part_points]]="P","Required",CONCATENATE(E92," ",(IF(Table1[[#This Row],[part_points]]=1,"point","points"))))</f>
        <v>Required</v>
      </c>
    </row>
    <row r="93" spans="1:8" ht="18" customHeight="1">
      <c r="A93" s="74" t="s">
        <v>61</v>
      </c>
      <c r="B93" s="74" t="s">
        <v>315</v>
      </c>
      <c r="C93" s="74">
        <v>2</v>
      </c>
      <c r="D93" s="74" t="s">
        <v>396</v>
      </c>
      <c r="E93" s="74" t="s">
        <v>205</v>
      </c>
      <c r="F93" s="74">
        <v>0</v>
      </c>
      <c r="G93" s="74">
        <v>5</v>
      </c>
      <c r="H93" s="128" t="str">
        <f>IF(Table1[[#This Row],[part_points]]="P","Required",CONCATENATE(E93," ",(IF(Table1[[#This Row],[part_points]]=1,"point","points"))))</f>
        <v>Required</v>
      </c>
    </row>
    <row r="94" spans="1:8" ht="18" customHeight="1">
      <c r="A94" s="74" t="s">
        <v>64</v>
      </c>
      <c r="B94" s="74" t="s">
        <v>315</v>
      </c>
      <c r="C94" s="74">
        <v>3</v>
      </c>
      <c r="D94" s="74" t="s">
        <v>397</v>
      </c>
      <c r="E94" s="74" t="s">
        <v>205</v>
      </c>
      <c r="F94" s="74">
        <v>0</v>
      </c>
      <c r="G94" s="74">
        <v>5</v>
      </c>
      <c r="H94" s="128" t="str">
        <f>IF(Table1[[#This Row],[part_points]]="P","Required",CONCATENATE(E94," ",(IF(Table1[[#This Row],[part_points]]=1,"point","points"))))</f>
        <v>Required</v>
      </c>
    </row>
    <row r="95" spans="1:8" ht="18" customHeight="1">
      <c r="A95" s="74" t="s">
        <v>66</v>
      </c>
      <c r="B95" s="74" t="s">
        <v>315</v>
      </c>
      <c r="C95" s="74">
        <v>4</v>
      </c>
      <c r="D95" s="74" t="s">
        <v>398</v>
      </c>
      <c r="E95" s="74" t="s">
        <v>205</v>
      </c>
      <c r="F95" s="74">
        <v>0</v>
      </c>
      <c r="G95" s="74">
        <v>5</v>
      </c>
      <c r="H95" s="128" t="str">
        <f>IF(Table1[[#This Row],[part_points]]="P","Required",CONCATENATE(E95," ",(IF(Table1[[#This Row],[part_points]]=1,"point","points"))))</f>
        <v>Required</v>
      </c>
    </row>
    <row r="96" spans="1:8" ht="18" customHeight="1">
      <c r="A96" s="74" t="s">
        <v>69</v>
      </c>
      <c r="B96" s="74" t="s">
        <v>315</v>
      </c>
      <c r="C96" s="74">
        <v>5</v>
      </c>
      <c r="D96" s="74" t="s">
        <v>399</v>
      </c>
      <c r="E96" s="74" t="s">
        <v>205</v>
      </c>
      <c r="F96" s="74">
        <v>0</v>
      </c>
      <c r="G96" s="74">
        <v>5</v>
      </c>
      <c r="H96" s="128" t="str">
        <f>IF(Table1[[#This Row],[part_points]]="P","Required",CONCATENATE(E96," ",(IF(Table1[[#This Row],[part_points]]=1,"point","points"))))</f>
        <v>Required</v>
      </c>
    </row>
    <row r="97" spans="1:8" ht="18" customHeight="1">
      <c r="A97" s="74" t="s">
        <v>71</v>
      </c>
      <c r="B97" s="74" t="s">
        <v>206</v>
      </c>
      <c r="C97" s="74">
        <v>1</v>
      </c>
      <c r="D97" s="74" t="s">
        <v>435</v>
      </c>
      <c r="E97" s="74">
        <v>1</v>
      </c>
      <c r="F97" s="74">
        <v>0</v>
      </c>
      <c r="G97" s="74">
        <v>5</v>
      </c>
      <c r="H97" s="128" t="str">
        <f>IF(Table1[[#This Row],[part_points]]="P","Required",CONCATENATE(E97," ",(IF(Table1[[#This Row],[part_points]]=1,"point","points"))))</f>
        <v>1 point</v>
      </c>
    </row>
    <row r="98" spans="1:8" ht="18" customHeight="1">
      <c r="A98" s="74" t="s">
        <v>74</v>
      </c>
      <c r="B98" s="74" t="s">
        <v>206</v>
      </c>
      <c r="C98" s="74">
        <v>2</v>
      </c>
      <c r="D98" s="74" t="s">
        <v>75</v>
      </c>
      <c r="E98" s="74">
        <v>1</v>
      </c>
      <c r="F98" s="74">
        <v>0</v>
      </c>
      <c r="G98" s="74">
        <v>5</v>
      </c>
      <c r="H98" s="128" t="str">
        <f>IF(Table1[[#This Row],[part_points]]="P","Required",CONCATENATE(E98," ",(IF(Table1[[#This Row],[part_points]]=1,"point","points"))))</f>
        <v>1 point</v>
      </c>
    </row>
    <row r="99" spans="1:8" ht="18" customHeight="1">
      <c r="A99" s="74" t="s">
        <v>77</v>
      </c>
      <c r="B99" s="74" t="s">
        <v>206</v>
      </c>
      <c r="C99" s="74">
        <v>3</v>
      </c>
      <c r="D99" s="74" t="s">
        <v>78</v>
      </c>
      <c r="E99" s="74">
        <v>1</v>
      </c>
      <c r="F99" s="74">
        <v>0</v>
      </c>
      <c r="G99" s="74">
        <v>5</v>
      </c>
      <c r="H99" s="128" t="str">
        <f>IF(Table1[[#This Row],[part_points]]="P","Required",CONCATENATE(E99," ",(IF(Table1[[#This Row],[part_points]]=1,"point","points"))))</f>
        <v>1 point</v>
      </c>
    </row>
    <row r="100" spans="1:8" ht="18" customHeight="1">
      <c r="A100" s="74" t="s">
        <v>82</v>
      </c>
      <c r="B100" s="74" t="s">
        <v>207</v>
      </c>
      <c r="C100" s="74">
        <v>1</v>
      </c>
      <c r="D100" s="74" t="s">
        <v>436</v>
      </c>
      <c r="E100" s="74">
        <v>2</v>
      </c>
      <c r="F100" s="74">
        <v>2</v>
      </c>
      <c r="G100" s="74">
        <v>5</v>
      </c>
      <c r="H100" s="128" t="str">
        <f>IF(Table1[[#This Row],[part_points]]="P","Required",CONCATENATE(E100," ",(IF(Table1[[#This Row],[part_points]]=1,"point","points"))))</f>
        <v>2 points</v>
      </c>
    </row>
    <row r="101" spans="1:8" ht="18" customHeight="1">
      <c r="A101" s="74" t="s">
        <v>85</v>
      </c>
      <c r="B101" s="74" t="s">
        <v>207</v>
      </c>
      <c r="C101" s="74">
        <v>2</v>
      </c>
      <c r="D101" s="74" t="s">
        <v>437</v>
      </c>
      <c r="E101" s="74">
        <v>2</v>
      </c>
      <c r="F101" s="74">
        <v>2</v>
      </c>
      <c r="G101" s="74">
        <v>5</v>
      </c>
      <c r="H101" s="128" t="str">
        <f>IF(Table1[[#This Row],[part_points]]="P","Required",CONCATENATE(E101," ",(IF(Table1[[#This Row],[part_points]]=1,"point","points"))))</f>
        <v>2 points</v>
      </c>
    </row>
    <row r="102" spans="1:8" ht="18" customHeight="1">
      <c r="A102" s="74" t="s">
        <v>88</v>
      </c>
      <c r="B102" s="74" t="s">
        <v>208</v>
      </c>
      <c r="C102" s="74">
        <v>1</v>
      </c>
      <c r="D102" s="74" t="s">
        <v>438</v>
      </c>
      <c r="E102" s="74">
        <v>2</v>
      </c>
      <c r="F102" s="74">
        <v>0</v>
      </c>
      <c r="G102" s="74">
        <v>5</v>
      </c>
      <c r="H102" s="128" t="str">
        <f>IF(Table1[[#This Row],[part_points]]="P","Required",CONCATENATE(E102," ",(IF(Table1[[#This Row],[part_points]]=1,"point","points"))))</f>
        <v>2 points</v>
      </c>
    </row>
    <row r="103" spans="1:8" ht="18" customHeight="1">
      <c r="A103" s="74" t="s">
        <v>91</v>
      </c>
      <c r="B103" s="74" t="s">
        <v>208</v>
      </c>
      <c r="C103" s="74">
        <v>2</v>
      </c>
      <c r="D103" s="74" t="s">
        <v>92</v>
      </c>
      <c r="E103" s="74">
        <v>2</v>
      </c>
      <c r="F103" s="74">
        <v>0</v>
      </c>
      <c r="G103" s="74">
        <v>5</v>
      </c>
      <c r="H103" s="128" t="str">
        <f>IF(Table1[[#This Row],[part_points]]="P","Required",CONCATENATE(E103," ",(IF(Table1[[#This Row],[part_points]]=1,"point","points"))))</f>
        <v>2 points</v>
      </c>
    </row>
    <row r="104" spans="1:8" ht="18" customHeight="1">
      <c r="A104" s="74" t="s">
        <v>400</v>
      </c>
      <c r="B104" s="74" t="s">
        <v>208</v>
      </c>
      <c r="C104" s="74">
        <v>3</v>
      </c>
      <c r="D104" s="74" t="s">
        <v>439</v>
      </c>
      <c r="E104" s="74">
        <v>2</v>
      </c>
      <c r="F104" s="74">
        <v>0</v>
      </c>
      <c r="G104" s="74">
        <v>5</v>
      </c>
      <c r="H104" s="128" t="str">
        <f>IF(Table1[[#This Row],[part_points]]="P","Required",CONCATENATE(E104," ",(IF(Table1[[#This Row],[part_points]]=1,"point","points"))))</f>
        <v>2 points</v>
      </c>
    </row>
    <row r="105" spans="1:8" ht="18" customHeight="1">
      <c r="A105" s="74" t="s">
        <v>401</v>
      </c>
      <c r="B105" s="74" t="s">
        <v>208</v>
      </c>
      <c r="C105" s="74">
        <v>4</v>
      </c>
      <c r="D105" s="74" t="s">
        <v>440</v>
      </c>
      <c r="E105" s="74">
        <v>2</v>
      </c>
      <c r="F105" s="74">
        <v>0</v>
      </c>
      <c r="G105" s="74">
        <v>5</v>
      </c>
      <c r="H105" s="128" t="str">
        <f>IF(Table1[[#This Row],[part_points]]="P","Required",CONCATENATE(E105," ",(IF(Table1[[#This Row],[part_points]]=1,"point","points"))))</f>
        <v>2 points</v>
      </c>
    </row>
    <row r="106" spans="1:8" ht="18" customHeight="1">
      <c r="A106" s="74" t="s">
        <v>94</v>
      </c>
      <c r="B106" s="74" t="s">
        <v>209</v>
      </c>
      <c r="C106" s="74">
        <v>1</v>
      </c>
      <c r="D106" s="74" t="s">
        <v>441</v>
      </c>
      <c r="E106" s="74">
        <v>2</v>
      </c>
      <c r="F106" s="74">
        <v>1</v>
      </c>
      <c r="G106" s="74">
        <v>5</v>
      </c>
      <c r="H106" s="128" t="str">
        <f>IF(Table1[[#This Row],[part_points]]="P","Required",CONCATENATE(E106," ",(IF(Table1[[#This Row],[part_points]]=1,"point","points"))))</f>
        <v>2 points</v>
      </c>
    </row>
    <row r="107" spans="1:8" ht="18" customHeight="1">
      <c r="A107" s="74" t="s">
        <v>402</v>
      </c>
      <c r="B107" s="74" t="s">
        <v>209</v>
      </c>
      <c r="C107" s="74">
        <v>2</v>
      </c>
      <c r="D107" s="74" t="s">
        <v>442</v>
      </c>
      <c r="E107" s="74">
        <v>2</v>
      </c>
      <c r="F107" s="74">
        <v>1</v>
      </c>
      <c r="G107" s="74">
        <v>5</v>
      </c>
      <c r="H107" s="128" t="str">
        <f>IF(Table1[[#This Row],[part_points]]="P","Required",CONCATENATE(E107," ",(IF(Table1[[#This Row],[part_points]]=1,"point","points"))))</f>
        <v>2 points</v>
      </c>
    </row>
    <row r="108" spans="1:8" ht="18" customHeight="1">
      <c r="A108" s="74" t="s">
        <v>97</v>
      </c>
      <c r="B108" s="74" t="s">
        <v>210</v>
      </c>
      <c r="C108" s="74">
        <v>1</v>
      </c>
      <c r="D108" s="74" t="s">
        <v>98</v>
      </c>
      <c r="E108" s="74">
        <v>2</v>
      </c>
      <c r="F108" s="74">
        <v>1</v>
      </c>
      <c r="G108" s="74">
        <v>5</v>
      </c>
      <c r="H108" s="128" t="str">
        <f>IF(Table1[[#This Row],[part_points]]="P","Required",CONCATENATE(E108," ",(IF(Table1[[#This Row],[part_points]]=1,"point","points"))))</f>
        <v>2 points</v>
      </c>
    </row>
    <row r="109" spans="1:8" ht="18" customHeight="1">
      <c r="A109" s="74" t="s">
        <v>101</v>
      </c>
      <c r="B109" s="74" t="s">
        <v>211</v>
      </c>
      <c r="C109" s="74">
        <v>1</v>
      </c>
      <c r="D109" s="74" t="s">
        <v>443</v>
      </c>
      <c r="E109" s="74">
        <v>1</v>
      </c>
      <c r="F109" s="74">
        <v>0</v>
      </c>
      <c r="G109" s="74">
        <v>5</v>
      </c>
      <c r="H109" s="128" t="str">
        <f>IF(Table1[[#This Row],[part_points]]="P","Required",CONCATENATE(E109," ",(IF(Table1[[#This Row],[part_points]]=1,"point","points"))))</f>
        <v>1 point</v>
      </c>
    </row>
    <row r="110" spans="1:8" ht="18" customHeight="1">
      <c r="A110" s="74" t="s">
        <v>104</v>
      </c>
      <c r="B110" s="74" t="s">
        <v>211</v>
      </c>
      <c r="C110" s="74">
        <v>2</v>
      </c>
      <c r="D110" s="74" t="s">
        <v>444</v>
      </c>
      <c r="E110" s="74">
        <v>1</v>
      </c>
      <c r="F110" s="74">
        <v>0</v>
      </c>
      <c r="G110" s="74">
        <v>5</v>
      </c>
      <c r="H110" s="128" t="str">
        <f>IF(Table1[[#This Row],[part_points]]="P","Required",CONCATENATE(E110," ",(IF(Table1[[#This Row],[part_points]]=1,"point","points"))))</f>
        <v>1 point</v>
      </c>
    </row>
    <row r="111" spans="1:8" ht="18" customHeight="1">
      <c r="A111" s="74" t="s">
        <v>403</v>
      </c>
      <c r="B111" s="74" t="s">
        <v>211</v>
      </c>
      <c r="C111" s="74">
        <v>3</v>
      </c>
      <c r="D111" s="74" t="s">
        <v>445</v>
      </c>
      <c r="E111" s="74">
        <v>1</v>
      </c>
      <c r="F111" s="74">
        <v>0</v>
      </c>
      <c r="G111" s="74">
        <v>5</v>
      </c>
      <c r="H111" s="128" t="str">
        <f>IF(Table1[[#This Row],[part_points]]="P","Required",CONCATENATE(E111," ",(IF(Table1[[#This Row],[part_points]]=1,"point","points"))))</f>
        <v>1 point</v>
      </c>
    </row>
    <row r="112" spans="1:8" ht="18" customHeight="1">
      <c r="A112" s="74" t="s">
        <v>106</v>
      </c>
      <c r="B112" s="74" t="s">
        <v>212</v>
      </c>
      <c r="C112" s="74">
        <v>1</v>
      </c>
      <c r="D112" s="74" t="s">
        <v>446</v>
      </c>
      <c r="E112" s="74">
        <v>1</v>
      </c>
      <c r="F112" s="74">
        <v>0</v>
      </c>
      <c r="G112" s="74">
        <v>5</v>
      </c>
      <c r="H112" s="128" t="str">
        <f>IF(Table1[[#This Row],[part_points]]="P","Required",CONCATENATE(E112," ",(IF(Table1[[#This Row],[part_points]]=1,"point","points"))))</f>
        <v>1 point</v>
      </c>
    </row>
    <row r="113" spans="1:8" ht="18" customHeight="1">
      <c r="A113" s="74" t="s">
        <v>404</v>
      </c>
      <c r="B113" s="74" t="s">
        <v>212</v>
      </c>
      <c r="C113" s="74">
        <v>2</v>
      </c>
      <c r="D113" s="74" t="s">
        <v>447</v>
      </c>
      <c r="E113" s="74">
        <v>1</v>
      </c>
      <c r="F113" s="74">
        <v>0</v>
      </c>
      <c r="G113" s="74">
        <v>5</v>
      </c>
      <c r="H113" s="128" t="str">
        <f>IF(Table1[[#This Row],[part_points]]="P","Required",CONCATENATE(E113," ",(IF(Table1[[#This Row],[part_points]]=1,"point","points"))))</f>
        <v>1 point</v>
      </c>
    </row>
    <row r="114" spans="1:8" ht="18" customHeight="1">
      <c r="A114" s="74" t="s">
        <v>108</v>
      </c>
      <c r="B114" s="74" t="s">
        <v>213</v>
      </c>
      <c r="C114" s="74">
        <v>1</v>
      </c>
      <c r="D114" s="74" t="s">
        <v>448</v>
      </c>
      <c r="E114" s="74">
        <v>1</v>
      </c>
      <c r="F114" s="74">
        <v>0</v>
      </c>
      <c r="G114" s="74">
        <v>5</v>
      </c>
      <c r="H114" s="128" t="str">
        <f>IF(Table1[[#This Row],[part_points]]="P","Required",CONCATENATE(E114," ",(IF(Table1[[#This Row],[part_points]]=1,"point","points"))))</f>
        <v>1 point</v>
      </c>
    </row>
    <row r="115" spans="1:8" s="74" customFormat="1" ht="18" customHeight="1">
      <c r="A115" s="74" t="s">
        <v>1027</v>
      </c>
      <c r="B115" s="74" t="s">
        <v>213</v>
      </c>
      <c r="C115" s="74">
        <v>2</v>
      </c>
      <c r="D115" s="74" t="s">
        <v>1373</v>
      </c>
      <c r="E115" s="74">
        <v>1</v>
      </c>
      <c r="F115" s="74">
        <v>0</v>
      </c>
      <c r="G115" s="74">
        <v>5</v>
      </c>
      <c r="H115" s="128" t="str">
        <f>IF(Table1[[#This Row],[part_points]]="P","Required",CONCATENATE(E115," ",(IF(Table1[[#This Row],[part_points]]=1,"point","points"))))</f>
        <v>1 point</v>
      </c>
    </row>
    <row r="116" spans="1:8" s="74" customFormat="1" ht="18" customHeight="1">
      <c r="A116" s="74" t="s">
        <v>1028</v>
      </c>
      <c r="B116" s="74" t="s">
        <v>213</v>
      </c>
      <c r="C116" s="74">
        <v>3</v>
      </c>
      <c r="D116" s="74" t="s">
        <v>1374</v>
      </c>
      <c r="E116" s="74">
        <v>1</v>
      </c>
      <c r="F116" s="74">
        <v>0</v>
      </c>
      <c r="G116" s="74">
        <v>5</v>
      </c>
      <c r="H116" s="128" t="str">
        <f>IF(Table1[[#This Row],[part_points]]="P","Required",CONCATENATE(E116," ",(IF(Table1[[#This Row],[part_points]]=1,"point","points"))))</f>
        <v>1 point</v>
      </c>
    </row>
    <row r="117" spans="1:8" ht="18" customHeight="1">
      <c r="A117" s="74" t="s">
        <v>405</v>
      </c>
      <c r="B117" s="74" t="s">
        <v>554</v>
      </c>
      <c r="C117" s="74">
        <v>1</v>
      </c>
      <c r="D117" s="74" t="s">
        <v>449</v>
      </c>
      <c r="E117" s="74">
        <v>1</v>
      </c>
      <c r="F117" s="74">
        <v>0</v>
      </c>
      <c r="G117" s="74">
        <v>5</v>
      </c>
      <c r="H117" s="128" t="str">
        <f>IF(Table1[[#This Row],[part_points]]="P","Required",CONCATENATE(E117," ",(IF(Table1[[#This Row],[part_points]]=1,"point","points"))))</f>
        <v>1 point</v>
      </c>
    </row>
    <row r="118" spans="1:8" ht="18" customHeight="1">
      <c r="A118" s="74" t="s">
        <v>406</v>
      </c>
      <c r="B118" s="74" t="s">
        <v>554</v>
      </c>
      <c r="C118" s="74">
        <v>2</v>
      </c>
      <c r="D118" s="74" t="s">
        <v>450</v>
      </c>
      <c r="E118" s="74">
        <v>1</v>
      </c>
      <c r="F118" s="74">
        <v>0</v>
      </c>
      <c r="G118" s="74">
        <v>5</v>
      </c>
      <c r="H118" s="128" t="str">
        <f>IF(Table1[[#This Row],[part_points]]="P","Required",CONCATENATE(E118," ",(IF(Table1[[#This Row],[part_points]]=1,"point","points"))))</f>
        <v>1 point</v>
      </c>
    </row>
    <row r="119" spans="1:8" ht="18" customHeight="1">
      <c r="A119" s="74" t="s">
        <v>407</v>
      </c>
      <c r="B119" s="74" t="s">
        <v>555</v>
      </c>
      <c r="C119" s="74">
        <v>1</v>
      </c>
      <c r="D119" s="74" t="s">
        <v>109</v>
      </c>
      <c r="E119" s="74">
        <v>1</v>
      </c>
      <c r="F119" s="74">
        <v>0</v>
      </c>
      <c r="G119" s="74">
        <v>5</v>
      </c>
      <c r="H119" s="128" t="str">
        <f>IF(Table1[[#This Row],[part_points]]="P","Required",CONCATENATE(E119," ",(IF(Table1[[#This Row],[part_points]]=1,"point","points"))))</f>
        <v>1 point</v>
      </c>
    </row>
    <row r="120" spans="1:8" ht="18" customHeight="1">
      <c r="A120" s="74" t="s">
        <v>125</v>
      </c>
      <c r="B120" s="74" t="s">
        <v>214</v>
      </c>
      <c r="C120" s="74">
        <v>1</v>
      </c>
      <c r="D120" s="74" t="s">
        <v>408</v>
      </c>
      <c r="E120" s="74" t="s">
        <v>205</v>
      </c>
      <c r="F120" s="74">
        <v>0</v>
      </c>
      <c r="G120" s="74">
        <v>6</v>
      </c>
      <c r="H120" s="128" t="str">
        <f>IF(Table1[[#This Row],[part_points]]="P","Required",CONCATENATE(E120," ",(IF(Table1[[#This Row],[part_points]]=1,"point","points"))))</f>
        <v>Required</v>
      </c>
    </row>
    <row r="121" spans="1:8" ht="18" customHeight="1">
      <c r="A121" s="74" t="s">
        <v>128</v>
      </c>
      <c r="B121" s="74" t="s">
        <v>214</v>
      </c>
      <c r="C121" s="74">
        <v>2</v>
      </c>
      <c r="D121" s="74" t="s">
        <v>129</v>
      </c>
      <c r="E121" s="74" t="s">
        <v>205</v>
      </c>
      <c r="F121" s="74">
        <v>0</v>
      </c>
      <c r="G121" s="74">
        <v>6</v>
      </c>
      <c r="H121" s="128" t="str">
        <f>IF(Table1[[#This Row],[part_points]]="P","Required",CONCATENATE(E121," ",(IF(Table1[[#This Row],[part_points]]=1,"point","points"))))</f>
        <v>Required</v>
      </c>
    </row>
    <row r="122" spans="1:8" ht="18" customHeight="1">
      <c r="A122" s="74" t="s">
        <v>132</v>
      </c>
      <c r="B122" s="74" t="s">
        <v>215</v>
      </c>
      <c r="C122" s="74">
        <v>1</v>
      </c>
      <c r="D122" s="74" t="s">
        <v>451</v>
      </c>
      <c r="E122" s="74">
        <v>1</v>
      </c>
      <c r="F122" s="74">
        <v>0</v>
      </c>
      <c r="G122" s="74">
        <v>6</v>
      </c>
      <c r="H122" s="128" t="str">
        <f>IF(Table1[[#This Row],[part_points]]="P","Required",CONCATENATE(E122," ",(IF(Table1[[#This Row],[part_points]]=1,"point","points"))))</f>
        <v>1 point</v>
      </c>
    </row>
    <row r="123" spans="1:8" ht="18" customHeight="1">
      <c r="A123" s="74" t="s">
        <v>409</v>
      </c>
      <c r="B123" s="74" t="s">
        <v>215</v>
      </c>
      <c r="C123" s="74">
        <v>2</v>
      </c>
      <c r="D123" s="74" t="s">
        <v>452</v>
      </c>
      <c r="E123" s="74">
        <v>3</v>
      </c>
      <c r="F123" s="74">
        <v>2</v>
      </c>
      <c r="G123" s="74">
        <v>6</v>
      </c>
      <c r="H123" s="128" t="str">
        <f>IF(Table1[[#This Row],[part_points]]="P","Required",CONCATENATE(E123," ",(IF(Table1[[#This Row],[part_points]]=1,"point","points"))))</f>
        <v>3 points</v>
      </c>
    </row>
    <row r="124" spans="1:8" ht="18" customHeight="1">
      <c r="A124" s="74" t="s">
        <v>134</v>
      </c>
      <c r="B124" s="74" t="s">
        <v>216</v>
      </c>
      <c r="C124" s="74">
        <v>1</v>
      </c>
      <c r="D124" s="74" t="s">
        <v>453</v>
      </c>
      <c r="E124" s="74">
        <v>2</v>
      </c>
      <c r="F124" s="74">
        <v>1</v>
      </c>
      <c r="G124" s="74">
        <v>6</v>
      </c>
      <c r="H124" s="128" t="str">
        <f>IF(Table1[[#This Row],[part_points]]="P","Required",CONCATENATE(E124," ",(IF(Table1[[#This Row],[part_points]]=1,"point","points"))))</f>
        <v>2 points</v>
      </c>
    </row>
    <row r="125" spans="1:8" ht="18" customHeight="1">
      <c r="A125" s="74" t="s">
        <v>588</v>
      </c>
      <c r="B125" s="74" t="s">
        <v>216</v>
      </c>
      <c r="C125" s="74">
        <v>2</v>
      </c>
      <c r="D125" s="74" t="s">
        <v>589</v>
      </c>
      <c r="E125" s="74">
        <v>1</v>
      </c>
      <c r="F125" s="74">
        <v>0</v>
      </c>
      <c r="G125" s="74">
        <v>6</v>
      </c>
      <c r="H125" s="128" t="str">
        <f>IF(Table1[[#This Row],[part_points]]="P","Required",CONCATENATE(E125," ",(IF(Table1[[#This Row],[part_points]]=1,"point","points"))))</f>
        <v>1 point</v>
      </c>
    </row>
    <row r="126" spans="1:8" ht="18" customHeight="1">
      <c r="A126" s="74" t="s">
        <v>136</v>
      </c>
      <c r="B126" s="74" t="s">
        <v>217</v>
      </c>
      <c r="C126" s="74">
        <v>1</v>
      </c>
      <c r="D126" s="74" t="s">
        <v>454</v>
      </c>
      <c r="E126" s="74">
        <v>3</v>
      </c>
      <c r="F126" s="74">
        <v>2</v>
      </c>
      <c r="G126" s="74">
        <v>6</v>
      </c>
      <c r="H126" s="128" t="str">
        <f>IF(Table1[[#This Row],[part_points]]="P","Required",CONCATENATE(E126," ",(IF(Table1[[#This Row],[part_points]]=1,"point","points"))))</f>
        <v>3 points</v>
      </c>
    </row>
    <row r="127" spans="1:8" ht="18" customHeight="1">
      <c r="A127" s="74" t="s">
        <v>138</v>
      </c>
      <c r="B127" s="74" t="s">
        <v>217</v>
      </c>
      <c r="C127" s="74">
        <v>2</v>
      </c>
      <c r="D127" s="74" t="s">
        <v>455</v>
      </c>
      <c r="E127" s="74">
        <v>1</v>
      </c>
      <c r="F127" s="74">
        <v>0</v>
      </c>
      <c r="G127" s="74">
        <v>6</v>
      </c>
      <c r="H127" s="128" t="str">
        <f>IF(Table1[[#This Row],[part_points]]="P","Required",CONCATENATE(E127," ",(IF(Table1[[#This Row],[part_points]]=1,"point","points"))))</f>
        <v>1 point</v>
      </c>
    </row>
    <row r="128" spans="1:8" ht="18" customHeight="1">
      <c r="A128" s="74" t="s">
        <v>141</v>
      </c>
      <c r="B128" s="74" t="s">
        <v>218</v>
      </c>
      <c r="C128" s="74">
        <v>1</v>
      </c>
      <c r="D128" s="74" t="s">
        <v>456</v>
      </c>
      <c r="E128" s="74">
        <v>1</v>
      </c>
      <c r="F128" s="74">
        <v>0</v>
      </c>
      <c r="G128" s="74">
        <v>6</v>
      </c>
      <c r="H128" s="128" t="str">
        <f>IF(Table1[[#This Row],[part_points]]="P","Required",CONCATENATE(E128," ",(IF(Table1[[#This Row],[part_points]]=1,"point","points"))))</f>
        <v>1 point</v>
      </c>
    </row>
    <row r="129" spans="1:8" ht="18" customHeight="1">
      <c r="A129" s="74" t="s">
        <v>143</v>
      </c>
      <c r="B129" s="74" t="s">
        <v>218</v>
      </c>
      <c r="C129" s="74">
        <v>2</v>
      </c>
      <c r="D129" s="74" t="s">
        <v>457</v>
      </c>
      <c r="E129" s="74">
        <v>1</v>
      </c>
      <c r="F129" s="74">
        <v>0</v>
      </c>
      <c r="G129" s="74">
        <v>6</v>
      </c>
      <c r="H129" s="128" t="str">
        <f>IF(Table1[[#This Row],[part_points]]="P","Required",CONCATENATE(E129," ",(IF(Table1[[#This Row],[part_points]]=1,"point","points"))))</f>
        <v>1 point</v>
      </c>
    </row>
    <row r="130" spans="1:8" ht="18" customHeight="1">
      <c r="A130" s="74" t="s">
        <v>146</v>
      </c>
      <c r="B130" s="74" t="s">
        <v>219</v>
      </c>
      <c r="C130" s="74">
        <v>1</v>
      </c>
      <c r="D130" s="74" t="s">
        <v>147</v>
      </c>
      <c r="E130" s="74">
        <v>1</v>
      </c>
      <c r="F130" s="74">
        <v>0</v>
      </c>
      <c r="G130" s="74">
        <v>6</v>
      </c>
      <c r="H130" s="128" t="str">
        <f>IF(Table1[[#This Row],[part_points]]="P","Required",CONCATENATE(E130," ",(IF(Table1[[#This Row],[part_points]]=1,"point","points"))))</f>
        <v>1 point</v>
      </c>
    </row>
    <row r="131" spans="1:8" ht="18" customHeight="1">
      <c r="A131" s="74" t="s">
        <v>151</v>
      </c>
      <c r="B131" s="74" t="s">
        <v>220</v>
      </c>
      <c r="C131" s="74">
        <v>1</v>
      </c>
      <c r="D131" s="74" t="s">
        <v>152</v>
      </c>
      <c r="E131" s="74">
        <v>1</v>
      </c>
      <c r="F131" s="74">
        <v>0</v>
      </c>
      <c r="G131" s="74">
        <v>6</v>
      </c>
      <c r="H131" s="128" t="str">
        <f>IF(Table1[[#This Row],[part_points]]="P","Required",CONCATENATE(E131," ",(IF(Table1[[#This Row],[part_points]]=1,"point","points"))))</f>
        <v>1 point</v>
      </c>
    </row>
    <row r="132" spans="1:8" s="74" customFormat="1" ht="18" customHeight="1">
      <c r="A132" s="74" t="s">
        <v>329</v>
      </c>
      <c r="B132" s="74" t="s">
        <v>568</v>
      </c>
      <c r="C132" s="74">
        <v>1</v>
      </c>
      <c r="D132" s="74" t="s">
        <v>570</v>
      </c>
      <c r="E132" s="74">
        <v>1</v>
      </c>
      <c r="F132" s="74">
        <v>0</v>
      </c>
      <c r="G132" s="74">
        <v>6</v>
      </c>
      <c r="H132" s="128" t="str">
        <f>IF(Table1[[#This Row],[part_points]]="P","Required",CONCATENATE(E132," ",(IF(Table1[[#This Row],[part_points]]=1,"point","points"))))</f>
        <v>1 point</v>
      </c>
    </row>
    <row r="133" spans="1:8" s="74" customFormat="1" ht="18" customHeight="1">
      <c r="A133" s="74" t="s">
        <v>330</v>
      </c>
      <c r="B133" s="74" t="s">
        <v>569</v>
      </c>
      <c r="C133" s="74">
        <v>1</v>
      </c>
      <c r="D133" s="74" t="s">
        <v>158</v>
      </c>
      <c r="E133" s="74">
        <v>1</v>
      </c>
      <c r="F133" s="74">
        <v>0</v>
      </c>
      <c r="G133" s="74">
        <v>6</v>
      </c>
      <c r="H133" s="128" t="str">
        <f>IF(Table1[[#This Row],[part_points]]="P","Required",CONCATENATE(E133," ",(IF(Table1[[#This Row],[part_points]]=1,"point","points"))))</f>
        <v>1 point</v>
      </c>
    </row>
    <row r="134" spans="1:8" s="74" customFormat="1" ht="18" customHeight="1">
      <c r="A134" s="74" t="s">
        <v>331</v>
      </c>
      <c r="B134" s="74" t="s">
        <v>569</v>
      </c>
      <c r="C134" s="74">
        <v>2</v>
      </c>
      <c r="D134" s="74" t="s">
        <v>160</v>
      </c>
      <c r="E134" s="74">
        <v>1</v>
      </c>
      <c r="F134" s="74">
        <v>0</v>
      </c>
      <c r="G134" s="74">
        <v>6</v>
      </c>
      <c r="H134" s="128" t="str">
        <f>IF(Table1[[#This Row],[part_points]]="P","Required",CONCATENATE(E134," ",(IF(Table1[[#This Row],[part_points]]=1,"point","points"))))</f>
        <v>1 point</v>
      </c>
    </row>
    <row r="135" spans="1:8" s="74" customFormat="1" ht="18" customHeight="1">
      <c r="A135" s="74" t="s">
        <v>332</v>
      </c>
      <c r="B135" s="74" t="s">
        <v>569</v>
      </c>
      <c r="C135" s="74">
        <v>3</v>
      </c>
      <c r="D135" s="74" t="s">
        <v>1080</v>
      </c>
      <c r="E135" s="74">
        <v>1</v>
      </c>
      <c r="F135" s="74">
        <v>0</v>
      </c>
      <c r="G135" s="74">
        <v>6</v>
      </c>
      <c r="H135" s="128" t="str">
        <f>IF(Table1[[#This Row],[part_points]]="P","Required",CONCATENATE(E135," ",(IF(Table1[[#This Row],[part_points]]=1,"point","points"))))</f>
        <v>1 point</v>
      </c>
    </row>
    <row r="136" spans="1:8" ht="18" customHeight="1">
      <c r="A136" s="74" t="s">
        <v>173</v>
      </c>
      <c r="B136" s="74" t="s">
        <v>177</v>
      </c>
      <c r="C136" s="74">
        <v>1</v>
      </c>
      <c r="D136" s="74" t="s">
        <v>458</v>
      </c>
      <c r="E136" s="74" t="s">
        <v>205</v>
      </c>
      <c r="F136" s="74">
        <v>0</v>
      </c>
      <c r="G136" s="74">
        <v>7</v>
      </c>
      <c r="H136" s="128" t="str">
        <f>IF(Table1[[#This Row],[part_points]]="P","Required",CONCATENATE(E136," ",(IF(Table1[[#This Row],[part_points]]=1,"point","points"))))</f>
        <v>Required</v>
      </c>
    </row>
    <row r="137" spans="1:8" ht="18" customHeight="1">
      <c r="A137" s="74" t="s">
        <v>262</v>
      </c>
      <c r="B137" s="74" t="s">
        <v>177</v>
      </c>
      <c r="C137" s="74">
        <v>2</v>
      </c>
      <c r="D137" s="74" t="s">
        <v>459</v>
      </c>
      <c r="E137" s="74" t="s">
        <v>205</v>
      </c>
      <c r="F137" s="74">
        <v>0</v>
      </c>
      <c r="G137" s="74">
        <v>7</v>
      </c>
      <c r="H137" s="128" t="str">
        <f>IF(Table1[[#This Row],[part_points]]="P","Required",CONCATENATE(E137," ",(IF(Table1[[#This Row],[part_points]]=1,"point","points"))))</f>
        <v>Required</v>
      </c>
    </row>
    <row r="138" spans="1:8" ht="18" customHeight="1">
      <c r="A138" s="74" t="s">
        <v>530</v>
      </c>
      <c r="B138" s="74" t="s">
        <v>177</v>
      </c>
      <c r="C138" s="74">
        <v>3</v>
      </c>
      <c r="D138" s="74" t="s">
        <v>174</v>
      </c>
      <c r="E138" s="74" t="s">
        <v>205</v>
      </c>
      <c r="F138" s="74">
        <v>0</v>
      </c>
      <c r="G138" s="74">
        <v>7</v>
      </c>
      <c r="H138" s="128" t="str">
        <f>IF(Table1[[#This Row],[part_points]]="P","Required",CONCATENATE(E138," ",(IF(Table1[[#This Row],[part_points]]=1,"point","points"))))</f>
        <v>Required</v>
      </c>
    </row>
    <row r="139" spans="1:8" ht="18" customHeight="1">
      <c r="A139" s="74" t="s">
        <v>263</v>
      </c>
      <c r="B139" s="74" t="s">
        <v>181</v>
      </c>
      <c r="C139" s="74">
        <v>1</v>
      </c>
      <c r="D139" s="74" t="s">
        <v>182</v>
      </c>
      <c r="E139" s="74">
        <v>3</v>
      </c>
      <c r="F139" s="74">
        <v>1</v>
      </c>
      <c r="G139" s="74">
        <v>7</v>
      </c>
      <c r="H139" s="128" t="str">
        <f>IF(Table1[[#This Row],[part_points]]="P","Required",CONCATENATE(E139," ",(IF(Table1[[#This Row],[part_points]]=1,"point","points"))))</f>
        <v>3 points</v>
      </c>
    </row>
    <row r="140" spans="1:8" s="74" customFormat="1" ht="18" customHeight="1">
      <c r="A140" s="74" t="s">
        <v>590</v>
      </c>
      <c r="B140" s="74" t="s">
        <v>185</v>
      </c>
      <c r="C140" s="74">
        <v>1</v>
      </c>
      <c r="D140" s="74" t="s">
        <v>591</v>
      </c>
      <c r="E140" s="74">
        <v>2</v>
      </c>
      <c r="F140" s="74">
        <v>2</v>
      </c>
      <c r="G140" s="74">
        <v>7</v>
      </c>
      <c r="H140" s="128" t="str">
        <f>IF(Table1[[#This Row],[part_points]]="P","Required",CONCATENATE(E140," ",(IF(Table1[[#This Row],[part_points]]=1,"point","points"))))</f>
        <v>2 points</v>
      </c>
    </row>
    <row r="141" spans="1:8" ht="18" customHeight="1">
      <c r="A141" s="74" t="s">
        <v>264</v>
      </c>
      <c r="B141" s="74" t="s">
        <v>185</v>
      </c>
      <c r="C141" s="74">
        <v>2</v>
      </c>
      <c r="D141" s="74" t="s">
        <v>460</v>
      </c>
      <c r="E141" s="74">
        <v>1</v>
      </c>
      <c r="F141" s="74">
        <v>0</v>
      </c>
      <c r="G141" s="74">
        <v>7</v>
      </c>
      <c r="H141" s="128" t="str">
        <f>IF(Table1[[#This Row],[part_points]]="P","Required",CONCATENATE(E141," ",(IF(Table1[[#This Row],[part_points]]=1,"point","points"))))</f>
        <v>1 point</v>
      </c>
    </row>
    <row r="142" spans="1:8" ht="18" customHeight="1">
      <c r="A142" s="74" t="s">
        <v>265</v>
      </c>
      <c r="B142" s="74" t="s">
        <v>192</v>
      </c>
      <c r="C142" s="74">
        <v>1</v>
      </c>
      <c r="D142" s="74" t="s">
        <v>461</v>
      </c>
      <c r="E142" s="74">
        <v>1</v>
      </c>
      <c r="F142" s="74">
        <v>0</v>
      </c>
      <c r="G142" s="74">
        <v>7</v>
      </c>
      <c r="H142" s="128" t="str">
        <f>IF(Table1[[#This Row],[part_points]]="P","Required",CONCATENATE(E142," ",(IF(Table1[[#This Row],[part_points]]=1,"point","points"))))</f>
        <v>1 point</v>
      </c>
    </row>
    <row r="143" spans="1:8" ht="18" customHeight="1">
      <c r="A143" s="74" t="s">
        <v>462</v>
      </c>
      <c r="B143" s="74" t="s">
        <v>192</v>
      </c>
      <c r="C143" s="74">
        <v>2</v>
      </c>
      <c r="D143" s="74" t="s">
        <v>463</v>
      </c>
      <c r="E143" s="74">
        <v>1</v>
      </c>
      <c r="F143" s="74">
        <v>0</v>
      </c>
      <c r="G143" s="74">
        <v>7</v>
      </c>
      <c r="H143" s="128" t="str">
        <f>IF(Table1[[#This Row],[part_points]]="P","Required",CONCATENATE(E143," ",(IF(Table1[[#This Row],[part_points]]=1,"point","points"))))</f>
        <v>1 point</v>
      </c>
    </row>
    <row r="144" spans="1:8" ht="18" customHeight="1">
      <c r="A144" s="74" t="s">
        <v>464</v>
      </c>
      <c r="B144" s="74" t="s">
        <v>192</v>
      </c>
      <c r="C144" s="74">
        <v>3</v>
      </c>
      <c r="D144" s="74" t="s">
        <v>465</v>
      </c>
      <c r="E144" s="74">
        <v>1</v>
      </c>
      <c r="F144" s="74">
        <v>0</v>
      </c>
      <c r="G144" s="74">
        <v>7</v>
      </c>
      <c r="H144" s="128" t="str">
        <f>IF(Table1[[#This Row],[part_points]]="P","Required",CONCATENATE(E144," ",(IF(Table1[[#This Row],[part_points]]=1,"point","points"))))</f>
        <v>1 point</v>
      </c>
    </row>
    <row r="145" spans="1:8" ht="18" customHeight="1">
      <c r="A145" s="74" t="s">
        <v>266</v>
      </c>
      <c r="B145" s="74" t="s">
        <v>196</v>
      </c>
      <c r="C145" s="74">
        <v>1</v>
      </c>
      <c r="D145" s="74" t="s">
        <v>466</v>
      </c>
      <c r="E145" s="74">
        <v>2</v>
      </c>
      <c r="F145" s="74">
        <v>2</v>
      </c>
      <c r="G145" s="74">
        <v>7</v>
      </c>
      <c r="H145" s="128" t="str">
        <f>IF(Table1[[#This Row],[part_points]]="P","Required",CONCATENATE(E145," ",(IF(Table1[[#This Row],[part_points]]=1,"point","points"))))</f>
        <v>2 points</v>
      </c>
    </row>
    <row r="146" spans="1:8" ht="18" customHeight="1">
      <c r="A146" s="74" t="s">
        <v>324</v>
      </c>
      <c r="B146" s="74" t="s">
        <v>571</v>
      </c>
      <c r="C146" s="74">
        <v>1</v>
      </c>
      <c r="D146" s="74" t="s">
        <v>200</v>
      </c>
      <c r="E146" s="74">
        <v>1</v>
      </c>
      <c r="F146" s="74">
        <v>1</v>
      </c>
      <c r="G146" s="74">
        <v>7</v>
      </c>
      <c r="H146" s="128" t="str">
        <f>IF(Table1[[#This Row],[part_points]]="P","Required",CONCATENATE(E146," ",(IF(Table1[[#This Row],[part_points]]=1,"point","points"))))</f>
        <v>1 point</v>
      </c>
    </row>
    <row r="147" spans="1:8" ht="18" customHeight="1">
      <c r="A147" s="74" t="s">
        <v>325</v>
      </c>
      <c r="B147" s="74" t="s">
        <v>571</v>
      </c>
      <c r="C147" s="74">
        <v>2</v>
      </c>
      <c r="D147" s="74" t="s">
        <v>201</v>
      </c>
      <c r="E147" s="74">
        <v>2</v>
      </c>
      <c r="F147" s="74">
        <v>1</v>
      </c>
      <c r="G147" s="74">
        <v>7</v>
      </c>
      <c r="H147" s="128" t="str">
        <f>IF(Table1[[#This Row],[part_points]]="P","Required",CONCATENATE(E147," ",(IF(Table1[[#This Row],[part_points]]=1,"point","points"))))</f>
        <v>2 points</v>
      </c>
    </row>
    <row r="148" spans="1:8" s="74" customFormat="1" ht="18" customHeight="1">
      <c r="A148" s="74" t="s">
        <v>326</v>
      </c>
      <c r="B148" s="74" t="s">
        <v>572</v>
      </c>
      <c r="C148" s="74">
        <v>1</v>
      </c>
      <c r="D148" s="74" t="s">
        <v>202</v>
      </c>
      <c r="E148" s="74">
        <v>1</v>
      </c>
      <c r="F148" s="74">
        <v>0</v>
      </c>
      <c r="G148" s="74">
        <v>7</v>
      </c>
      <c r="H148" s="128" t="str">
        <f>IF(Table1[[#This Row],[part_points]]="P","Required",CONCATENATE(E148," ",(IF(Table1[[#This Row],[part_points]]=1,"point","points"))))</f>
        <v>1 point</v>
      </c>
    </row>
    <row r="149" spans="1:8" s="74" customFormat="1" ht="18" customHeight="1">
      <c r="A149" s="74" t="s">
        <v>327</v>
      </c>
      <c r="B149" s="74" t="s">
        <v>572</v>
      </c>
      <c r="C149" s="74">
        <v>2</v>
      </c>
      <c r="D149" s="74" t="s">
        <v>203</v>
      </c>
      <c r="E149" s="74">
        <v>1</v>
      </c>
      <c r="F149" s="74">
        <v>0</v>
      </c>
      <c r="G149" s="74">
        <v>7</v>
      </c>
      <c r="H149" s="128" t="str">
        <f>IF(Table1[[#This Row],[part_points]]="P","Required",CONCATENATE(E149," ",(IF(Table1[[#This Row],[part_points]]=1,"point","points"))))</f>
        <v>1 point</v>
      </c>
    </row>
    <row r="150" spans="1:8" ht="18" customHeight="1">
      <c r="A150" s="74" t="s">
        <v>1122</v>
      </c>
      <c r="B150" s="74" t="s">
        <v>1123</v>
      </c>
      <c r="C150" s="74">
        <v>1</v>
      </c>
      <c r="D150" s="74" t="s">
        <v>1081</v>
      </c>
      <c r="E150" s="74">
        <v>1</v>
      </c>
      <c r="F150" s="74">
        <v>0</v>
      </c>
      <c r="G150" s="74">
        <v>7</v>
      </c>
      <c r="H150" s="128" t="str">
        <f>IF(Table1[[#This Row],[part_points]]="P","Required",CONCATENATE(E150," ",(IF(Table1[[#This Row],[part_points]]=1,"point","points"))))</f>
        <v>1 point</v>
      </c>
    </row>
    <row r="151" spans="1:8" ht="18" customHeight="1">
      <c r="A151" s="74" t="s">
        <v>342</v>
      </c>
      <c r="B151" s="74" t="s">
        <v>221</v>
      </c>
      <c r="C151" s="74">
        <v>1</v>
      </c>
      <c r="D151" s="74" t="s">
        <v>222</v>
      </c>
      <c r="E151" s="74" t="s">
        <v>205</v>
      </c>
      <c r="F151" s="74">
        <v>0</v>
      </c>
      <c r="G151" s="74">
        <v>8</v>
      </c>
      <c r="H151" s="128" t="str">
        <f>IF(Table1[[#This Row],[part_points]]="P","Required",CONCATENATE(E151," ",(IF(Table1[[#This Row],[part_points]]=1,"point","points"))))</f>
        <v>Required</v>
      </c>
    </row>
    <row r="152" spans="1:8" ht="18" customHeight="1">
      <c r="A152" s="74" t="s">
        <v>343</v>
      </c>
      <c r="B152" s="74" t="s">
        <v>221</v>
      </c>
      <c r="C152" s="74">
        <v>2</v>
      </c>
      <c r="D152" s="74" t="s">
        <v>467</v>
      </c>
      <c r="E152" s="74" t="s">
        <v>205</v>
      </c>
      <c r="F152" s="74">
        <v>0</v>
      </c>
      <c r="G152" s="74">
        <v>8</v>
      </c>
      <c r="H152" s="128" t="str">
        <f>IF(Table1[[#This Row],[part_points]]="P","Required",CONCATENATE(E152," ",(IF(Table1[[#This Row],[part_points]]=1,"point","points"))))</f>
        <v>Required</v>
      </c>
    </row>
    <row r="153" spans="1:8" ht="18" customHeight="1">
      <c r="A153" s="74" t="s">
        <v>344</v>
      </c>
      <c r="B153" s="74" t="s">
        <v>221</v>
      </c>
      <c r="C153" s="74">
        <v>3</v>
      </c>
      <c r="D153" s="74" t="s">
        <v>223</v>
      </c>
      <c r="E153" s="74" t="s">
        <v>205</v>
      </c>
      <c r="F153" s="74">
        <v>0</v>
      </c>
      <c r="G153" s="74">
        <v>8</v>
      </c>
      <c r="H153" s="128" t="str">
        <f>IF(Table1[[#This Row],[part_points]]="P","Required",CONCATENATE(E153," ",(IF(Table1[[#This Row],[part_points]]=1,"point","points"))))</f>
        <v>Required</v>
      </c>
    </row>
    <row r="154" spans="1:8" ht="18" customHeight="1">
      <c r="A154" s="74" t="s">
        <v>345</v>
      </c>
      <c r="B154" s="74" t="s">
        <v>224</v>
      </c>
      <c r="C154" s="74">
        <v>1</v>
      </c>
      <c r="D154" s="74" t="s">
        <v>225</v>
      </c>
      <c r="E154" s="74" t="s">
        <v>205</v>
      </c>
      <c r="F154" s="74">
        <v>0</v>
      </c>
      <c r="G154" s="74">
        <v>8</v>
      </c>
      <c r="H154" s="128" t="str">
        <f>IF(Table1[[#This Row],[part_points]]="P","Required",CONCATENATE(E154," ",(IF(Table1[[#This Row],[part_points]]=1,"point","points"))))</f>
        <v>Required</v>
      </c>
    </row>
    <row r="155" spans="1:8" ht="18" customHeight="1">
      <c r="A155" s="74" t="s">
        <v>346</v>
      </c>
      <c r="B155" s="74" t="s">
        <v>224</v>
      </c>
      <c r="C155" s="74">
        <v>2</v>
      </c>
      <c r="D155" s="74" t="s">
        <v>227</v>
      </c>
      <c r="E155" s="74" t="s">
        <v>205</v>
      </c>
      <c r="F155" s="74">
        <v>0</v>
      </c>
      <c r="G155" s="74">
        <v>8</v>
      </c>
      <c r="H155" s="128" t="str">
        <f>IF(Table1[[#This Row],[part_points]]="P","Required",CONCATENATE(E155," ",(IF(Table1[[#This Row],[part_points]]=1,"point","points"))))</f>
        <v>Required</v>
      </c>
    </row>
    <row r="156" spans="1:8" ht="18" customHeight="1">
      <c r="A156" s="74" t="s">
        <v>347</v>
      </c>
      <c r="B156" s="74" t="s">
        <v>224</v>
      </c>
      <c r="C156" s="74">
        <v>3</v>
      </c>
      <c r="D156" s="74" t="s">
        <v>316</v>
      </c>
      <c r="E156" s="74" t="s">
        <v>205</v>
      </c>
      <c r="F156" s="74">
        <v>0</v>
      </c>
      <c r="G156" s="74">
        <v>8</v>
      </c>
      <c r="H156" s="128" t="str">
        <f>IF(Table1[[#This Row],[part_points]]="P","Required",CONCATENATE(E156," ",(IF(Table1[[#This Row],[part_points]]=1,"point","points"))))</f>
        <v>Required</v>
      </c>
    </row>
    <row r="157" spans="1:8" ht="18" customHeight="1">
      <c r="A157" s="74" t="s">
        <v>348</v>
      </c>
      <c r="B157" s="74" t="s">
        <v>226</v>
      </c>
      <c r="C157" s="74">
        <v>1</v>
      </c>
      <c r="D157" s="74" t="s">
        <v>468</v>
      </c>
      <c r="E157" s="74" t="s">
        <v>205</v>
      </c>
      <c r="F157" s="74">
        <v>0</v>
      </c>
      <c r="G157" s="74">
        <v>8</v>
      </c>
      <c r="H157" s="128" t="str">
        <f>IF(Table1[[#This Row],[part_points]]="P","Required",CONCATENATE(E157," ",(IF(Table1[[#This Row],[part_points]]=1,"point","points"))))</f>
        <v>Required</v>
      </c>
    </row>
    <row r="158" spans="1:8" ht="18" customHeight="1">
      <c r="A158" s="74" t="s">
        <v>349</v>
      </c>
      <c r="B158" s="74" t="s">
        <v>226</v>
      </c>
      <c r="C158" s="74">
        <v>2</v>
      </c>
      <c r="D158" s="74" t="s">
        <v>469</v>
      </c>
      <c r="E158" s="74" t="s">
        <v>205</v>
      </c>
      <c r="F158" s="74">
        <v>0</v>
      </c>
      <c r="G158" s="74">
        <v>8</v>
      </c>
      <c r="H158" s="128" t="str">
        <f>IF(Table1[[#This Row],[part_points]]="P","Required",CONCATENATE(E158," ",(IF(Table1[[#This Row],[part_points]]=1,"point","points"))))</f>
        <v>Required</v>
      </c>
    </row>
    <row r="159" spans="1:8" ht="18" customHeight="1">
      <c r="A159" s="74" t="s">
        <v>350</v>
      </c>
      <c r="B159" s="74" t="s">
        <v>228</v>
      </c>
      <c r="C159" s="74">
        <v>1</v>
      </c>
      <c r="D159" s="74" t="s">
        <v>470</v>
      </c>
      <c r="E159" s="74">
        <v>1</v>
      </c>
      <c r="F159" s="74">
        <v>0</v>
      </c>
      <c r="G159" s="74">
        <v>8</v>
      </c>
      <c r="H159" s="128" t="str">
        <f>IF(Table1[[#This Row],[part_points]]="P","Required",CONCATENATE(E159," ",(IF(Table1[[#This Row],[part_points]]=1,"point","points"))))</f>
        <v>1 point</v>
      </c>
    </row>
    <row r="160" spans="1:8" ht="18" customHeight="1">
      <c r="A160" s="74" t="s">
        <v>351</v>
      </c>
      <c r="B160" s="74" t="s">
        <v>229</v>
      </c>
      <c r="C160" s="74">
        <v>1</v>
      </c>
      <c r="D160" s="74" t="s">
        <v>471</v>
      </c>
      <c r="E160" s="74">
        <v>2</v>
      </c>
      <c r="F160" s="74">
        <v>2</v>
      </c>
      <c r="G160" s="74">
        <v>8</v>
      </c>
      <c r="H160" s="128" t="str">
        <f>IF(Table1[[#This Row],[part_points]]="P","Required",CONCATENATE(E160," ",(IF(Table1[[#This Row],[part_points]]=1,"point","points"))))</f>
        <v>2 points</v>
      </c>
    </row>
    <row r="161" spans="1:8" ht="18" customHeight="1">
      <c r="A161" s="74" t="s">
        <v>352</v>
      </c>
      <c r="B161" s="74" t="s">
        <v>230</v>
      </c>
      <c r="C161" s="74">
        <v>1</v>
      </c>
      <c r="D161" s="74" t="s">
        <v>472</v>
      </c>
      <c r="E161" s="74">
        <v>2</v>
      </c>
      <c r="F161" s="74">
        <v>2</v>
      </c>
      <c r="G161" s="74">
        <v>8</v>
      </c>
      <c r="H161" s="128" t="str">
        <f>IF(Table1[[#This Row],[part_points]]="P","Required",CONCATENATE(E161," ",(IF(Table1[[#This Row],[part_points]]=1,"point","points"))))</f>
        <v>2 points</v>
      </c>
    </row>
    <row r="162" spans="1:8" ht="18" customHeight="1">
      <c r="A162" s="74" t="s">
        <v>353</v>
      </c>
      <c r="B162" s="74" t="s">
        <v>231</v>
      </c>
      <c r="C162" s="74">
        <v>1</v>
      </c>
      <c r="D162" s="74" t="s">
        <v>473</v>
      </c>
      <c r="E162" s="74">
        <v>1</v>
      </c>
      <c r="F162" s="74">
        <v>0</v>
      </c>
      <c r="G162" s="74">
        <v>8</v>
      </c>
      <c r="H162" s="128" t="str">
        <f>IF(Table1[[#This Row],[part_points]]="P","Required",CONCATENATE(E162," ",(IF(Table1[[#This Row],[part_points]]=1,"point","points"))))</f>
        <v>1 point</v>
      </c>
    </row>
    <row r="163" spans="1:8" ht="18" customHeight="1">
      <c r="A163" s="74" t="s">
        <v>354</v>
      </c>
      <c r="B163" s="74" t="s">
        <v>232</v>
      </c>
      <c r="C163" s="74">
        <v>1</v>
      </c>
      <c r="D163" s="74" t="s">
        <v>474</v>
      </c>
      <c r="E163" s="74">
        <v>1</v>
      </c>
      <c r="F163" s="74">
        <v>0</v>
      </c>
      <c r="G163" s="74">
        <v>8</v>
      </c>
      <c r="H163" s="128" t="str">
        <f>IF(Table1[[#This Row],[part_points]]="P","Required",CONCATENATE(E163," ",(IF(Table1[[#This Row],[part_points]]=1,"point","points"))))</f>
        <v>1 point</v>
      </c>
    </row>
    <row r="164" spans="1:8" ht="18" customHeight="1">
      <c r="A164" s="74" t="s">
        <v>355</v>
      </c>
      <c r="B164" s="74" t="s">
        <v>233</v>
      </c>
      <c r="C164" s="74">
        <v>1</v>
      </c>
      <c r="D164" s="74" t="s">
        <v>475</v>
      </c>
      <c r="E164" s="74">
        <v>1</v>
      </c>
      <c r="F164" s="74">
        <v>0</v>
      </c>
      <c r="G164" s="74">
        <v>8</v>
      </c>
      <c r="H164" s="128" t="str">
        <f>IF(Table1[[#This Row],[part_points]]="P","Required",CONCATENATE(E164," ",(IF(Table1[[#This Row],[part_points]]=1,"point","points"))))</f>
        <v>1 point</v>
      </c>
    </row>
    <row r="165" spans="1:8" ht="18" customHeight="1">
      <c r="A165" s="74" t="s">
        <v>476</v>
      </c>
      <c r="B165" s="74" t="s">
        <v>233</v>
      </c>
      <c r="C165" s="74">
        <v>2</v>
      </c>
      <c r="D165" s="74" t="s">
        <v>477</v>
      </c>
      <c r="E165" s="74">
        <v>1</v>
      </c>
      <c r="F165" s="74">
        <v>0</v>
      </c>
      <c r="G165" s="74">
        <v>8</v>
      </c>
      <c r="H165" s="128" t="str">
        <f>IF(Table1[[#This Row],[part_points]]="P","Required",CONCATENATE(E165," ",(IF(Table1[[#This Row],[part_points]]=1,"point","points"))))</f>
        <v>1 point</v>
      </c>
    </row>
    <row r="166" spans="1:8" ht="18" customHeight="1">
      <c r="A166" s="74" t="s">
        <v>356</v>
      </c>
      <c r="B166" s="74" t="s">
        <v>234</v>
      </c>
      <c r="C166" s="74">
        <v>1</v>
      </c>
      <c r="D166" s="74" t="s">
        <v>478</v>
      </c>
      <c r="E166" s="74">
        <v>2</v>
      </c>
      <c r="F166" s="74">
        <v>2</v>
      </c>
      <c r="G166" s="74">
        <v>8</v>
      </c>
      <c r="H166" s="128" t="str">
        <f>IF(Table1[[#This Row],[part_points]]="P","Required",CONCATENATE(E166," ",(IF(Table1[[#This Row],[part_points]]=1,"point","points"))))</f>
        <v>2 points</v>
      </c>
    </row>
    <row r="167" spans="1:8" ht="18" customHeight="1">
      <c r="A167" s="74" t="s">
        <v>479</v>
      </c>
      <c r="B167" s="74" t="s">
        <v>234</v>
      </c>
      <c r="C167" s="74">
        <v>2</v>
      </c>
      <c r="D167" s="74" t="s">
        <v>1082</v>
      </c>
      <c r="E167" s="74">
        <v>1</v>
      </c>
      <c r="F167" s="74">
        <v>0</v>
      </c>
      <c r="G167" s="74">
        <v>8</v>
      </c>
      <c r="H167" s="128" t="str">
        <f>IF(Table1[[#This Row],[part_points]]="P","Required",CONCATENATE(E167," ",(IF(Table1[[#This Row],[part_points]]=1,"point","points"))))</f>
        <v>1 point</v>
      </c>
    </row>
    <row r="168" spans="1:8" ht="18" customHeight="1">
      <c r="A168" s="74" t="s">
        <v>480</v>
      </c>
      <c r="B168" s="74" t="s">
        <v>234</v>
      </c>
      <c r="C168" s="74">
        <v>3</v>
      </c>
      <c r="D168" s="74" t="s">
        <v>481</v>
      </c>
      <c r="E168" s="74">
        <v>1</v>
      </c>
      <c r="F168" s="74">
        <v>0</v>
      </c>
      <c r="G168" s="74">
        <v>8</v>
      </c>
      <c r="H168" s="128" t="str">
        <f>IF(Table1[[#This Row],[part_points]]="P","Required",CONCATENATE(E168," ",(IF(Table1[[#This Row],[part_points]]=1,"point","points"))))</f>
        <v>1 point</v>
      </c>
    </row>
    <row r="169" spans="1:8" ht="18" customHeight="1">
      <c r="A169" s="74" t="s">
        <v>357</v>
      </c>
      <c r="B169" s="74" t="s">
        <v>235</v>
      </c>
      <c r="C169" s="74">
        <v>1</v>
      </c>
      <c r="D169" s="74" t="s">
        <v>482</v>
      </c>
      <c r="E169" s="74">
        <v>2</v>
      </c>
      <c r="F169" s="74">
        <v>1</v>
      </c>
      <c r="G169" s="74">
        <v>8</v>
      </c>
      <c r="H169" s="128" t="str">
        <f>IF(Table1[[#This Row],[part_points]]="P","Required",CONCATENATE(E169," ",(IF(Table1[[#This Row],[part_points]]=1,"point","points"))))</f>
        <v>2 points</v>
      </c>
    </row>
    <row r="170" spans="1:8" ht="18" customHeight="1">
      <c r="A170" s="74" t="s">
        <v>358</v>
      </c>
      <c r="B170" s="74" t="s">
        <v>235</v>
      </c>
      <c r="C170" s="74">
        <v>2</v>
      </c>
      <c r="D170" s="74" t="s">
        <v>483</v>
      </c>
      <c r="E170" s="74">
        <v>1</v>
      </c>
      <c r="F170" s="74">
        <v>0</v>
      </c>
      <c r="G170" s="74">
        <v>8</v>
      </c>
      <c r="H170" s="128" t="str">
        <f>IF(Table1[[#This Row],[part_points]]="P","Required",CONCATENATE(E170," ",(IF(Table1[[#This Row],[part_points]]=1,"point","points"))))</f>
        <v>1 point</v>
      </c>
    </row>
    <row r="171" spans="1:8" ht="18" customHeight="1">
      <c r="A171" s="74" t="s">
        <v>484</v>
      </c>
      <c r="B171" s="74" t="s">
        <v>556</v>
      </c>
      <c r="C171" s="74">
        <v>1</v>
      </c>
      <c r="D171" s="74" t="s">
        <v>531</v>
      </c>
      <c r="E171" s="74">
        <v>3</v>
      </c>
      <c r="F171" s="74">
        <v>1</v>
      </c>
      <c r="G171" s="74">
        <v>8</v>
      </c>
      <c r="H171" s="128" t="str">
        <f>IF(Table1[[#This Row],[part_points]]="P","Required",CONCATENATE(E171," ",(IF(Table1[[#This Row],[part_points]]=1,"point","points"))))</f>
        <v>3 points</v>
      </c>
    </row>
    <row r="172" spans="1:8" ht="18" customHeight="1">
      <c r="A172" s="74" t="s">
        <v>485</v>
      </c>
      <c r="B172" s="74" t="s">
        <v>556</v>
      </c>
      <c r="C172" s="74">
        <v>2</v>
      </c>
      <c r="D172" s="74" t="s">
        <v>532</v>
      </c>
      <c r="E172" s="74">
        <v>2</v>
      </c>
      <c r="F172" s="74">
        <v>1</v>
      </c>
      <c r="G172" s="74">
        <v>8</v>
      </c>
      <c r="H172" s="128" t="str">
        <f>IF(Table1[[#This Row],[part_points]]="P","Required",CONCATENATE(E172," ",(IF(Table1[[#This Row],[part_points]]=1,"point","points"))))</f>
        <v>2 points</v>
      </c>
    </row>
    <row r="173" spans="1:8" ht="18" customHeight="1">
      <c r="A173" s="74" t="s">
        <v>486</v>
      </c>
      <c r="B173" s="74" t="s">
        <v>557</v>
      </c>
      <c r="C173" s="74">
        <v>1</v>
      </c>
      <c r="D173" s="74" t="s">
        <v>487</v>
      </c>
      <c r="E173" s="74">
        <v>2</v>
      </c>
      <c r="F173" s="74">
        <v>1</v>
      </c>
      <c r="G173" s="74">
        <v>8</v>
      </c>
      <c r="H173" s="128" t="str">
        <f>IF(Table1[[#This Row],[part_points]]="P","Required",CONCATENATE(E173," ",(IF(Table1[[#This Row],[part_points]]=1,"point","points"))))</f>
        <v>2 points</v>
      </c>
    </row>
    <row r="174" spans="1:8" s="74" customFormat="1" ht="18" customHeight="1">
      <c r="A174" s="74" t="s">
        <v>488</v>
      </c>
      <c r="B174" s="74" t="s">
        <v>558</v>
      </c>
      <c r="C174" s="74">
        <v>1</v>
      </c>
      <c r="D174" s="74" t="s">
        <v>489</v>
      </c>
      <c r="E174" s="74">
        <v>2</v>
      </c>
      <c r="F174" s="74">
        <v>1</v>
      </c>
      <c r="G174" s="74">
        <v>8</v>
      </c>
      <c r="H174" s="128" t="str">
        <f>IF(Table1[[#This Row],[part_points]]="P","Required",CONCATENATE(E174," ",(IF(Table1[[#This Row],[part_points]]=1,"point","points"))))</f>
        <v>2 points</v>
      </c>
    </row>
    <row r="175" spans="1:8" s="74" customFormat="1" ht="18" customHeight="1">
      <c r="A175" s="74" t="s">
        <v>573</v>
      </c>
      <c r="B175" s="74" t="s">
        <v>574</v>
      </c>
      <c r="C175" s="74">
        <v>1</v>
      </c>
      <c r="D175" s="74" t="s">
        <v>320</v>
      </c>
      <c r="E175" s="74">
        <v>1</v>
      </c>
      <c r="F175" s="74">
        <v>0</v>
      </c>
      <c r="G175" s="74">
        <v>8</v>
      </c>
      <c r="H175" s="128" t="str">
        <f>IF(Table1[[#This Row],[part_points]]="P","Required",CONCATENATE(E175," ",(IF(Table1[[#This Row],[part_points]]=1,"point","points"))))</f>
        <v>1 point</v>
      </c>
    </row>
    <row r="176" spans="1:8" ht="18" customHeight="1">
      <c r="A176" s="74" t="s">
        <v>575</v>
      </c>
      <c r="B176" s="74" t="s">
        <v>574</v>
      </c>
      <c r="C176" s="74">
        <v>2</v>
      </c>
      <c r="D176" s="74" t="s">
        <v>321</v>
      </c>
      <c r="E176" s="74">
        <v>1</v>
      </c>
      <c r="F176" s="74">
        <v>0</v>
      </c>
      <c r="G176" s="74">
        <v>8</v>
      </c>
      <c r="H176" s="128" t="str">
        <f>IF(Table1[[#This Row],[part_points]]="P","Required",CONCATENATE(E176," ",(IF(Table1[[#This Row],[part_points]]=1,"point","points"))))</f>
        <v>1 point</v>
      </c>
    </row>
    <row r="177" spans="1:8" ht="18" customHeight="1">
      <c r="A177" s="74" t="s">
        <v>11</v>
      </c>
      <c r="B177" s="74" t="s">
        <v>236</v>
      </c>
      <c r="C177" s="74">
        <v>1</v>
      </c>
      <c r="D177" s="74" t="s">
        <v>490</v>
      </c>
      <c r="E177" s="74" t="s">
        <v>205</v>
      </c>
      <c r="F177" s="74">
        <v>0</v>
      </c>
      <c r="G177" s="74">
        <v>9</v>
      </c>
      <c r="H177" s="128" t="str">
        <f>IF(Table1[[#This Row],[part_points]]="P","Required",CONCATENATE(E177," ",(IF(Table1[[#This Row],[part_points]]=1,"point","points"))))</f>
        <v>Required</v>
      </c>
    </row>
    <row r="178" spans="1:8" ht="18" customHeight="1">
      <c r="A178" s="74" t="s">
        <v>522</v>
      </c>
      <c r="B178" s="74" t="s">
        <v>236</v>
      </c>
      <c r="C178" s="74">
        <v>2</v>
      </c>
      <c r="D178" s="74" t="s">
        <v>491</v>
      </c>
      <c r="E178" s="74" t="s">
        <v>205</v>
      </c>
      <c r="F178" s="74">
        <v>0</v>
      </c>
      <c r="G178" s="74">
        <v>9</v>
      </c>
      <c r="H178" s="128" t="str">
        <f>IF(Table1[[#This Row],[part_points]]="P","Required",CONCATENATE(E178," ",(IF(Table1[[#This Row],[part_points]]=1,"point","points"))))</f>
        <v>Required</v>
      </c>
    </row>
    <row r="179" spans="1:8" ht="18" customHeight="1">
      <c r="A179" s="74" t="s">
        <v>14</v>
      </c>
      <c r="B179" s="74" t="s">
        <v>237</v>
      </c>
      <c r="C179" s="74">
        <v>1</v>
      </c>
      <c r="D179" s="74" t="s">
        <v>492</v>
      </c>
      <c r="E179" s="74" t="s">
        <v>205</v>
      </c>
      <c r="F179" s="74">
        <v>0</v>
      </c>
      <c r="G179" s="74">
        <v>9</v>
      </c>
      <c r="H179" s="128" t="str">
        <f>IF(Table1[[#This Row],[part_points]]="P","Required",CONCATENATE(E179," ",(IF(Table1[[#This Row],[part_points]]=1,"point","points"))))</f>
        <v>Required</v>
      </c>
    </row>
    <row r="180" spans="1:8" ht="18" customHeight="1">
      <c r="A180" s="74" t="s">
        <v>19</v>
      </c>
      <c r="B180" s="74" t="s">
        <v>238</v>
      </c>
      <c r="C180" s="74">
        <v>1</v>
      </c>
      <c r="D180" s="74" t="s">
        <v>493</v>
      </c>
      <c r="E180" s="74">
        <v>1</v>
      </c>
      <c r="F180" s="74">
        <v>0</v>
      </c>
      <c r="G180" s="74">
        <v>9</v>
      </c>
      <c r="H180" s="128" t="str">
        <f>IF(Table1[[#This Row],[part_points]]="P","Required",CONCATENATE(E180," ",(IF(Table1[[#This Row],[part_points]]=1,"point","points"))))</f>
        <v>1 point</v>
      </c>
    </row>
    <row r="181" spans="1:8" ht="18" customHeight="1">
      <c r="A181" s="74" t="s">
        <v>21</v>
      </c>
      <c r="B181" s="74" t="s">
        <v>238</v>
      </c>
      <c r="C181" s="74">
        <v>2</v>
      </c>
      <c r="D181" s="74" t="s">
        <v>494</v>
      </c>
      <c r="E181" s="74">
        <v>1</v>
      </c>
      <c r="F181" s="74">
        <v>0</v>
      </c>
      <c r="G181" s="74">
        <v>9</v>
      </c>
      <c r="H181" s="128" t="str">
        <f>IF(Table1[[#This Row],[part_points]]="P","Required",CONCATENATE(E181," ",(IF(Table1[[#This Row],[part_points]]=1,"point","points"))))</f>
        <v>1 point</v>
      </c>
    </row>
    <row r="182" spans="1:8" s="74" customFormat="1" ht="18" customHeight="1">
      <c r="A182" s="74" t="s">
        <v>24</v>
      </c>
      <c r="B182" s="74" t="s">
        <v>238</v>
      </c>
      <c r="C182" s="74">
        <v>3</v>
      </c>
      <c r="D182" s="74" t="s">
        <v>495</v>
      </c>
      <c r="E182" s="74">
        <v>1</v>
      </c>
      <c r="F182" s="74">
        <v>0</v>
      </c>
      <c r="G182" s="74">
        <v>9</v>
      </c>
      <c r="H182" s="128" t="str">
        <f>IF(Table1[[#This Row],[part_points]]="P","Required",CONCATENATE(E182," ",(IF(Table1[[#This Row],[part_points]]=1,"point","points"))))</f>
        <v>1 point</v>
      </c>
    </row>
    <row r="183" spans="1:8" ht="18" customHeight="1">
      <c r="A183" s="74" t="s">
        <v>1083</v>
      </c>
      <c r="B183" s="74" t="s">
        <v>238</v>
      </c>
      <c r="C183" s="74">
        <v>4</v>
      </c>
      <c r="D183" s="74" t="s">
        <v>1084</v>
      </c>
      <c r="E183" s="74">
        <v>1</v>
      </c>
      <c r="F183" s="74">
        <v>0</v>
      </c>
      <c r="G183" s="74">
        <v>9</v>
      </c>
      <c r="H183" s="128" t="str">
        <f>IF(Table1[[#This Row],[part_points]]="P","Required",CONCATENATE(E183," ",(IF(Table1[[#This Row],[part_points]]=1,"point","points"))))</f>
        <v>1 point</v>
      </c>
    </row>
    <row r="184" spans="1:8" ht="18" customHeight="1">
      <c r="A184" s="74" t="s">
        <v>29</v>
      </c>
      <c r="B184" s="74" t="s">
        <v>239</v>
      </c>
      <c r="C184" s="74">
        <v>1</v>
      </c>
      <c r="D184" s="74" t="s">
        <v>30</v>
      </c>
      <c r="E184" s="74">
        <v>1</v>
      </c>
      <c r="F184" s="74">
        <v>0</v>
      </c>
      <c r="G184" s="74">
        <v>9</v>
      </c>
      <c r="H184" s="128" t="str">
        <f>IF(Table1[[#This Row],[part_points]]="P","Required",CONCATENATE(E184," ",(IF(Table1[[#This Row],[part_points]]=1,"point","points"))))</f>
        <v>1 point</v>
      </c>
    </row>
    <row r="185" spans="1:8" ht="18" customHeight="1">
      <c r="A185" s="74" t="s">
        <v>33</v>
      </c>
      <c r="B185" s="74" t="s">
        <v>239</v>
      </c>
      <c r="C185" s="74">
        <v>2</v>
      </c>
      <c r="D185" s="74" t="s">
        <v>34</v>
      </c>
      <c r="E185" s="74">
        <v>1</v>
      </c>
      <c r="F185" s="74">
        <v>0</v>
      </c>
      <c r="G185" s="74">
        <v>9</v>
      </c>
      <c r="H185" s="128" t="str">
        <f>IF(Table1[[#This Row],[part_points]]="P","Required",CONCATENATE(E185," ",(IF(Table1[[#This Row],[part_points]]=1,"point","points"))))</f>
        <v>1 point</v>
      </c>
    </row>
    <row r="186" spans="1:8" ht="18" customHeight="1">
      <c r="A186" s="74" t="s">
        <v>38</v>
      </c>
      <c r="B186" s="74" t="s">
        <v>240</v>
      </c>
      <c r="C186" s="74">
        <v>1</v>
      </c>
      <c r="D186" s="74" t="s">
        <v>39</v>
      </c>
      <c r="E186" s="74">
        <v>1</v>
      </c>
      <c r="F186" s="74">
        <v>0</v>
      </c>
      <c r="G186" s="74">
        <v>9</v>
      </c>
      <c r="H186" s="128" t="str">
        <f>IF(Table1[[#This Row],[part_points]]="P","Required",CONCATENATE(E186," ",(IF(Table1[[#This Row],[part_points]]=1,"point","points"))))</f>
        <v>1 point</v>
      </c>
    </row>
    <row r="187" spans="1:8" ht="18" customHeight="1">
      <c r="A187" s="74" t="s">
        <v>496</v>
      </c>
      <c r="B187" s="74" t="s">
        <v>240</v>
      </c>
      <c r="C187" s="74">
        <v>2</v>
      </c>
      <c r="D187" s="74" t="s">
        <v>497</v>
      </c>
      <c r="E187" s="74">
        <v>1</v>
      </c>
      <c r="F187" s="74">
        <v>0</v>
      </c>
      <c r="G187" s="74">
        <v>9</v>
      </c>
      <c r="H187" s="128" t="str">
        <f>IF(Table1[[#This Row],[part_points]]="P","Required",CONCATENATE(E187," ",(IF(Table1[[#This Row],[part_points]]=1,"point","points"))))</f>
        <v>1 point</v>
      </c>
    </row>
    <row r="188" spans="1:8" ht="18" customHeight="1">
      <c r="A188" s="74" t="s">
        <v>42</v>
      </c>
      <c r="B188" s="74" t="s">
        <v>241</v>
      </c>
      <c r="C188" s="74">
        <v>1</v>
      </c>
      <c r="D188" s="74" t="s">
        <v>498</v>
      </c>
      <c r="E188" s="74">
        <v>1</v>
      </c>
      <c r="F188" s="74">
        <v>0</v>
      </c>
      <c r="G188" s="74">
        <v>9</v>
      </c>
      <c r="H188" s="128" t="str">
        <f>IF(Table1[[#This Row],[part_points]]="P","Required",CONCATENATE(E188," ",(IF(Table1[[#This Row],[part_points]]=1,"point","points"))))</f>
        <v>1 point</v>
      </c>
    </row>
    <row r="189" spans="1:8" ht="18" customHeight="1">
      <c r="A189" s="74" t="s">
        <v>46</v>
      </c>
      <c r="B189" s="74" t="s">
        <v>242</v>
      </c>
      <c r="C189" s="74">
        <v>1</v>
      </c>
      <c r="D189" s="74" t="s">
        <v>499</v>
      </c>
      <c r="E189" s="74">
        <v>1</v>
      </c>
      <c r="F189" s="74">
        <v>0</v>
      </c>
      <c r="G189" s="74">
        <v>9</v>
      </c>
      <c r="H189" s="128" t="str">
        <f>IF(Table1[[#This Row],[part_points]]="P","Required",CONCATENATE(E189," ",(IF(Table1[[#This Row],[part_points]]=1,"point","points"))))</f>
        <v>1 point</v>
      </c>
    </row>
    <row r="190" spans="1:8" ht="18" customHeight="1">
      <c r="A190" s="74" t="s">
        <v>500</v>
      </c>
      <c r="B190" s="74" t="s">
        <v>242</v>
      </c>
      <c r="C190" s="74">
        <v>2</v>
      </c>
      <c r="D190" s="74" t="s">
        <v>501</v>
      </c>
      <c r="E190" s="74">
        <v>1</v>
      </c>
      <c r="F190" s="74">
        <v>0</v>
      </c>
      <c r="G190" s="74">
        <v>9</v>
      </c>
      <c r="H190" s="128" t="str">
        <f>IF(Table1[[#This Row],[part_points]]="P","Required",CONCATENATE(E190," ",(IF(Table1[[#This Row],[part_points]]=1,"point","points"))))</f>
        <v>1 point</v>
      </c>
    </row>
    <row r="191" spans="1:8" ht="18" customHeight="1">
      <c r="A191" s="74" t="s">
        <v>49</v>
      </c>
      <c r="B191" s="74" t="s">
        <v>243</v>
      </c>
      <c r="C191" s="74">
        <v>1</v>
      </c>
      <c r="D191" s="74" t="s">
        <v>50</v>
      </c>
      <c r="E191" s="74">
        <v>1</v>
      </c>
      <c r="F191" s="74">
        <v>0</v>
      </c>
      <c r="G191" s="74">
        <v>9</v>
      </c>
      <c r="H191" s="128" t="str">
        <f>IF(Table1[[#This Row],[part_points]]="P","Required",CONCATENATE(E191," ",(IF(Table1[[#This Row],[part_points]]=1,"point","points"))))</f>
        <v>1 point</v>
      </c>
    </row>
    <row r="192" spans="1:8" ht="18" customHeight="1">
      <c r="A192" s="74" t="s">
        <v>52</v>
      </c>
      <c r="B192" s="74" t="s">
        <v>244</v>
      </c>
      <c r="C192" s="74">
        <v>1</v>
      </c>
      <c r="D192" s="74" t="s">
        <v>502</v>
      </c>
      <c r="E192" s="74">
        <v>1</v>
      </c>
      <c r="F192" s="74">
        <v>0</v>
      </c>
      <c r="G192" s="74">
        <v>9</v>
      </c>
      <c r="H192" s="128" t="str">
        <f>IF(Table1[[#This Row],[part_points]]="P","Required",CONCATENATE(E192," ",(IF(Table1[[#This Row],[part_points]]=1,"point","points"))))</f>
        <v>1 point</v>
      </c>
    </row>
    <row r="193" spans="1:8" ht="18" customHeight="1">
      <c r="A193" s="74" t="s">
        <v>59</v>
      </c>
      <c r="B193" s="74" t="s">
        <v>245</v>
      </c>
      <c r="C193" s="74">
        <v>1</v>
      </c>
      <c r="D193" s="74" t="s">
        <v>503</v>
      </c>
      <c r="E193" s="74">
        <v>1</v>
      </c>
      <c r="F193" s="74">
        <v>0</v>
      </c>
      <c r="G193" s="74">
        <v>9</v>
      </c>
      <c r="H193" s="128" t="str">
        <f>IF(Table1[[#This Row],[part_points]]="P","Required",CONCATENATE(E193," ",(IF(Table1[[#This Row],[part_points]]=1,"point","points"))))</f>
        <v>1 point</v>
      </c>
    </row>
    <row r="194" spans="1:8" ht="18" customHeight="1">
      <c r="A194" s="74" t="s">
        <v>62</v>
      </c>
      <c r="B194" s="74" t="s">
        <v>245</v>
      </c>
      <c r="C194" s="74">
        <v>2</v>
      </c>
      <c r="D194" s="74" t="s">
        <v>504</v>
      </c>
      <c r="E194" s="74">
        <v>1</v>
      </c>
      <c r="F194" s="74">
        <v>0</v>
      </c>
      <c r="G194" s="74">
        <v>9</v>
      </c>
      <c r="H194" s="128" t="str">
        <f>IF(Table1[[#This Row],[part_points]]="P","Required",CONCATENATE(E194," ",(IF(Table1[[#This Row],[part_points]]=1,"point","points"))))</f>
        <v>1 point</v>
      </c>
    </row>
    <row r="195" spans="1:8" ht="18" customHeight="1">
      <c r="A195" s="74" t="s">
        <v>65</v>
      </c>
      <c r="B195" s="74" t="s">
        <v>246</v>
      </c>
      <c r="C195" s="74">
        <v>1</v>
      </c>
      <c r="D195" s="74" t="s">
        <v>505</v>
      </c>
      <c r="E195" s="74">
        <v>1</v>
      </c>
      <c r="F195" s="74">
        <v>0</v>
      </c>
      <c r="G195" s="74">
        <v>9</v>
      </c>
      <c r="H195" s="128" t="str">
        <f>IF(Table1[[#This Row],[part_points]]="P","Required",CONCATENATE(E195," ",(IF(Table1[[#This Row],[part_points]]=1,"point","points"))))</f>
        <v>1 point</v>
      </c>
    </row>
    <row r="196" spans="1:8" ht="18" customHeight="1">
      <c r="A196" s="74" t="s">
        <v>67</v>
      </c>
      <c r="B196" s="74" t="s">
        <v>246</v>
      </c>
      <c r="C196" s="74">
        <v>2</v>
      </c>
      <c r="D196" s="74" t="s">
        <v>506</v>
      </c>
      <c r="E196" s="74">
        <v>1</v>
      </c>
      <c r="F196" s="74">
        <v>0</v>
      </c>
      <c r="G196" s="74">
        <v>9</v>
      </c>
      <c r="H196" s="128" t="str">
        <f>IF(Table1[[#This Row],[part_points]]="P","Required",CONCATENATE(E196," ",(IF(Table1[[#This Row],[part_points]]=1,"point","points"))))</f>
        <v>1 point</v>
      </c>
    </row>
    <row r="197" spans="1:8" ht="18" customHeight="1">
      <c r="A197" s="74" t="s">
        <v>507</v>
      </c>
      <c r="B197" s="74" t="s">
        <v>559</v>
      </c>
      <c r="C197" s="74">
        <v>1</v>
      </c>
      <c r="D197" s="74" t="s">
        <v>508</v>
      </c>
      <c r="E197" s="74">
        <v>1</v>
      </c>
      <c r="F197" s="74">
        <v>0</v>
      </c>
      <c r="G197" s="74">
        <v>9</v>
      </c>
      <c r="H197" s="128" t="str">
        <f>IF(Table1[[#This Row],[part_points]]="P","Required",CONCATENATE(E197," ",(IF(Table1[[#This Row],[part_points]]=1,"point","points"))))</f>
        <v>1 point</v>
      </c>
    </row>
    <row r="198" spans="1:8" ht="18" customHeight="1">
      <c r="A198" s="74" t="s">
        <v>509</v>
      </c>
      <c r="B198" s="74" t="s">
        <v>560</v>
      </c>
      <c r="C198" s="74">
        <v>1</v>
      </c>
      <c r="D198" s="74" t="s">
        <v>510</v>
      </c>
      <c r="E198" s="74">
        <v>1</v>
      </c>
      <c r="F198" s="74">
        <v>0</v>
      </c>
      <c r="G198" s="74">
        <v>9</v>
      </c>
      <c r="H198" s="128" t="str">
        <f>IF(Table1[[#This Row],[part_points]]="P","Required",CONCATENATE(E198," ",(IF(Table1[[#This Row],[part_points]]=1,"point","points"))))</f>
        <v>1 point</v>
      </c>
    </row>
    <row r="199" spans="1:8" ht="18" customHeight="1">
      <c r="A199" s="74" t="s">
        <v>511</v>
      </c>
      <c r="B199" s="74" t="s">
        <v>560</v>
      </c>
      <c r="C199" s="74">
        <v>2</v>
      </c>
      <c r="D199" s="74" t="s">
        <v>512</v>
      </c>
      <c r="E199" s="74">
        <v>2</v>
      </c>
      <c r="F199" s="74">
        <v>2</v>
      </c>
      <c r="G199" s="74">
        <v>9</v>
      </c>
      <c r="H199" s="128" t="str">
        <f>IF(Table1[[#This Row],[part_points]]="P","Required",CONCATENATE(E199," ",(IF(Table1[[#This Row],[part_points]]=1,"point","points"))))</f>
        <v>2 points</v>
      </c>
    </row>
    <row r="200" spans="1:8" ht="18" customHeight="1">
      <c r="A200" s="74" t="s">
        <v>513</v>
      </c>
      <c r="B200" s="74" t="s">
        <v>561</v>
      </c>
      <c r="C200" s="74">
        <v>1</v>
      </c>
      <c r="D200" s="74" t="s">
        <v>514</v>
      </c>
      <c r="E200" s="74">
        <v>1</v>
      </c>
      <c r="F200" s="74">
        <v>0</v>
      </c>
      <c r="G200" s="74">
        <v>9</v>
      </c>
      <c r="H200" s="128" t="str">
        <f>IF(Table1[[#This Row],[part_points]]="P","Required",CONCATENATE(E200," ",(IF(Table1[[#This Row],[part_points]]=1,"point","points"))))</f>
        <v>1 point</v>
      </c>
    </row>
    <row r="201" spans="1:8" ht="18" customHeight="1">
      <c r="A201" s="74" t="s">
        <v>515</v>
      </c>
      <c r="B201" s="74" t="s">
        <v>561</v>
      </c>
      <c r="C201" s="74">
        <v>2</v>
      </c>
      <c r="D201" s="74" t="s">
        <v>516</v>
      </c>
      <c r="E201" s="74">
        <v>2</v>
      </c>
      <c r="F201" s="74">
        <v>2</v>
      </c>
      <c r="G201" s="74">
        <v>9</v>
      </c>
      <c r="H201" s="128" t="str">
        <f>IF(Table1[[#This Row],[part_points]]="P","Required",CONCATENATE(E201," ",(IF(Table1[[#This Row],[part_points]]=1,"point","points"))))</f>
        <v>2 points</v>
      </c>
    </row>
    <row r="202" spans="1:8" ht="18" customHeight="1">
      <c r="A202" s="74" t="s">
        <v>517</v>
      </c>
      <c r="B202" s="74" t="s">
        <v>562</v>
      </c>
      <c r="C202" s="74">
        <v>1</v>
      </c>
      <c r="D202" s="74" t="s">
        <v>518</v>
      </c>
      <c r="E202" s="74">
        <v>3</v>
      </c>
      <c r="F202" s="74">
        <v>3</v>
      </c>
      <c r="G202" s="74">
        <v>9</v>
      </c>
      <c r="H202" s="128" t="str">
        <f>IF(Table1[[#This Row],[part_points]]="P","Required",CONCATENATE(E202," ",(IF(Table1[[#This Row],[part_points]]=1,"point","points"))))</f>
        <v>3 points</v>
      </c>
    </row>
    <row r="203" spans="1:8" ht="18" customHeight="1">
      <c r="A203" s="74" t="s">
        <v>79</v>
      </c>
      <c r="B203" s="74" t="s">
        <v>247</v>
      </c>
      <c r="C203" s="74">
        <v>1</v>
      </c>
      <c r="D203" s="74" t="s">
        <v>80</v>
      </c>
      <c r="E203" s="74" t="s">
        <v>205</v>
      </c>
      <c r="F203" s="74">
        <v>0</v>
      </c>
      <c r="G203" s="74">
        <v>10</v>
      </c>
      <c r="H203" s="128" t="str">
        <f>IF(Table1[[#This Row],[part_points]]="P","Required",CONCATENATE(E203," ",(IF(Table1[[#This Row],[part_points]]=1,"point","points"))))</f>
        <v>Required</v>
      </c>
    </row>
    <row r="204" spans="1:8" ht="18" customHeight="1">
      <c r="A204" s="74" t="s">
        <v>533</v>
      </c>
      <c r="B204" s="74" t="s">
        <v>247</v>
      </c>
      <c r="C204" s="74">
        <v>2</v>
      </c>
      <c r="D204" s="74" t="s">
        <v>519</v>
      </c>
      <c r="E204" s="74" t="s">
        <v>205</v>
      </c>
      <c r="F204" s="74">
        <v>0</v>
      </c>
      <c r="G204" s="74">
        <v>10</v>
      </c>
      <c r="H204" s="128" t="str">
        <f>IF(Table1[[#This Row],[part_points]]="P","Required",CONCATENATE(E204," ",(IF(Table1[[#This Row],[part_points]]=1,"point","points"))))</f>
        <v>Required</v>
      </c>
    </row>
    <row r="205" spans="1:8" ht="18" customHeight="1">
      <c r="A205" s="74" t="s">
        <v>83</v>
      </c>
      <c r="B205" s="74" t="s">
        <v>248</v>
      </c>
      <c r="C205" s="74">
        <v>1</v>
      </c>
      <c r="D205" s="74" t="s">
        <v>84</v>
      </c>
      <c r="E205" s="74" t="s">
        <v>205</v>
      </c>
      <c r="F205" s="74">
        <v>0</v>
      </c>
      <c r="G205" s="74">
        <v>10</v>
      </c>
      <c r="H205" s="128" t="str">
        <f>IF(Table1[[#This Row],[part_points]]="P","Required",CONCATENATE(E205," ",(IF(Table1[[#This Row],[part_points]]=1,"point","points"))))</f>
        <v>Required</v>
      </c>
    </row>
    <row r="206" spans="1:8" ht="18" customHeight="1">
      <c r="A206" s="74" t="s">
        <v>86</v>
      </c>
      <c r="B206" s="74" t="s">
        <v>248</v>
      </c>
      <c r="C206" s="74">
        <v>2</v>
      </c>
      <c r="D206" s="74" t="s">
        <v>520</v>
      </c>
      <c r="E206" s="74" t="s">
        <v>205</v>
      </c>
      <c r="F206" s="74">
        <v>0</v>
      </c>
      <c r="G206" s="74">
        <v>10</v>
      </c>
      <c r="H206" s="128" t="str">
        <f>IF(Table1[[#This Row],[part_points]]="P","Required",CONCATENATE(E206," ",(IF(Table1[[#This Row],[part_points]]=1,"point","points"))))</f>
        <v>Required</v>
      </c>
    </row>
    <row r="207" spans="1:8" ht="18" customHeight="1">
      <c r="A207" s="74" t="s">
        <v>534</v>
      </c>
      <c r="B207" s="74" t="s">
        <v>248</v>
      </c>
      <c r="C207" s="74">
        <v>3</v>
      </c>
      <c r="D207" s="74" t="s">
        <v>87</v>
      </c>
      <c r="E207" s="74" t="s">
        <v>205</v>
      </c>
      <c r="F207" s="74">
        <v>0</v>
      </c>
      <c r="G207" s="74">
        <v>10</v>
      </c>
      <c r="H207" s="128" t="str">
        <f>IF(Table1[[#This Row],[part_points]]="P","Required",CONCATENATE(E207," ",(IF(Table1[[#This Row],[part_points]]=1,"point","points"))))</f>
        <v>Required</v>
      </c>
    </row>
    <row r="208" spans="1:8" ht="18" customHeight="1">
      <c r="A208" s="74" t="s">
        <v>535</v>
      </c>
      <c r="B208" s="74" t="s">
        <v>248</v>
      </c>
      <c r="C208" s="74">
        <v>4</v>
      </c>
      <c r="D208" s="74" t="s">
        <v>521</v>
      </c>
      <c r="E208" s="74" t="s">
        <v>205</v>
      </c>
      <c r="F208" s="74">
        <v>0</v>
      </c>
      <c r="G208" s="74">
        <v>10</v>
      </c>
      <c r="H208" s="128" t="str">
        <f>IF(Table1[[#This Row],[part_points]]="P","Required",CONCATENATE(E208," ",(IF(Table1[[#This Row],[part_points]]=1,"point","points"))))</f>
        <v>Required</v>
      </c>
    </row>
    <row r="209" spans="1:8" ht="18" customHeight="1">
      <c r="A209" s="74" t="s">
        <v>89</v>
      </c>
      <c r="B209" s="74" t="s">
        <v>249</v>
      </c>
      <c r="C209" s="74">
        <v>1</v>
      </c>
      <c r="D209" s="74" t="s">
        <v>93</v>
      </c>
      <c r="E209" s="74" t="s">
        <v>205</v>
      </c>
      <c r="F209" s="74">
        <v>0</v>
      </c>
      <c r="G209" s="74">
        <v>10</v>
      </c>
      <c r="H209" s="128" t="str">
        <f>IF(Table1[[#This Row],[part_points]]="P","Required",CONCATENATE(E209," ",(IF(Table1[[#This Row],[part_points]]=1,"point","points"))))</f>
        <v>Required</v>
      </c>
    </row>
    <row r="210" spans="1:8" ht="18" customHeight="1">
      <c r="A210" s="74" t="s">
        <v>536</v>
      </c>
      <c r="B210" s="74" t="s">
        <v>249</v>
      </c>
      <c r="C210" s="74">
        <v>2</v>
      </c>
      <c r="D210" s="74" t="s">
        <v>95</v>
      </c>
      <c r="E210" s="74" t="s">
        <v>205</v>
      </c>
      <c r="F210" s="74">
        <v>0</v>
      </c>
      <c r="G210" s="74">
        <v>10</v>
      </c>
      <c r="H210" s="128" t="str">
        <f>IF(Table1[[#This Row],[part_points]]="P","Required",CONCATENATE(E210," ",(IF(Table1[[#This Row],[part_points]]=1,"point","points"))))</f>
        <v>Required</v>
      </c>
    </row>
    <row r="211" spans="1:8" ht="18" customHeight="1">
      <c r="A211" s="74" t="s">
        <v>1085</v>
      </c>
      <c r="B211" s="74" t="s">
        <v>250</v>
      </c>
      <c r="C211" s="74">
        <v>1</v>
      </c>
      <c r="D211" s="74" t="s">
        <v>1086</v>
      </c>
      <c r="E211" s="74">
        <v>1</v>
      </c>
      <c r="F211" s="74">
        <v>0</v>
      </c>
      <c r="G211" s="74">
        <v>10</v>
      </c>
      <c r="H211" s="128" t="str">
        <f>IF(Table1[[#This Row],[part_points]]="P","Required",CONCATENATE(E211," ",(IF(Table1[[#This Row],[part_points]]=1,"point","points"))))</f>
        <v>1 point</v>
      </c>
    </row>
    <row r="212" spans="1:8" ht="18" customHeight="1">
      <c r="A212" s="74" t="s">
        <v>537</v>
      </c>
      <c r="B212" s="74" t="s">
        <v>250</v>
      </c>
      <c r="C212" s="74">
        <v>2</v>
      </c>
      <c r="D212" s="74" t="s">
        <v>1087</v>
      </c>
      <c r="E212" s="74">
        <v>1</v>
      </c>
      <c r="F212" s="74">
        <v>0</v>
      </c>
      <c r="G212" s="74">
        <v>10</v>
      </c>
      <c r="H212" s="128" t="str">
        <f>IF(Table1[[#This Row],[part_points]]="P","Required",CONCATENATE(E212," ",(IF(Table1[[#This Row],[part_points]]=1,"point","points"))))</f>
        <v>1 point</v>
      </c>
    </row>
    <row r="213" spans="1:8" ht="18" customHeight="1">
      <c r="A213" s="74" t="s">
        <v>538</v>
      </c>
      <c r="B213" s="74" t="s">
        <v>250</v>
      </c>
      <c r="C213" s="74">
        <v>3</v>
      </c>
      <c r="D213" s="74" t="s">
        <v>1088</v>
      </c>
      <c r="E213" s="74">
        <v>1</v>
      </c>
      <c r="F213" s="74">
        <v>0</v>
      </c>
      <c r="G213" s="74">
        <v>10</v>
      </c>
      <c r="H213" s="128" t="str">
        <f>IF(Table1[[#This Row],[part_points]]="P","Required",CONCATENATE(E213," ",(IF(Table1[[#This Row],[part_points]]=1,"point","points"))))</f>
        <v>1 point</v>
      </c>
    </row>
    <row r="214" spans="1:8" ht="18" customHeight="1">
      <c r="A214" s="74" t="s">
        <v>539</v>
      </c>
      <c r="B214" s="74" t="s">
        <v>250</v>
      </c>
      <c r="C214" s="74">
        <v>4</v>
      </c>
      <c r="D214" s="74" t="s">
        <v>1089</v>
      </c>
      <c r="E214" s="74">
        <v>1</v>
      </c>
      <c r="F214" s="74">
        <v>0</v>
      </c>
      <c r="G214" s="74">
        <v>10</v>
      </c>
      <c r="H214" s="128" t="str">
        <f>IF(Table1[[#This Row],[part_points]]="P","Required",CONCATENATE(E214," ",(IF(Table1[[#This Row],[part_points]]=1,"point","points"))))</f>
        <v>1 point</v>
      </c>
    </row>
    <row r="215" spans="1:8" ht="18" customHeight="1">
      <c r="A215" s="74" t="s">
        <v>99</v>
      </c>
      <c r="B215" s="74" t="s">
        <v>251</v>
      </c>
      <c r="C215" s="74">
        <v>1</v>
      </c>
      <c r="D215" s="74" t="s">
        <v>1090</v>
      </c>
      <c r="E215" s="74">
        <v>2</v>
      </c>
      <c r="F215" s="74">
        <v>2</v>
      </c>
      <c r="G215" s="74">
        <v>10</v>
      </c>
      <c r="H215" s="128" t="str">
        <f>IF(Table1[[#This Row],[part_points]]="P","Required",CONCATENATE(E215," ",(IF(Table1[[#This Row],[part_points]]=1,"point","points"))))</f>
        <v>2 points</v>
      </c>
    </row>
    <row r="216" spans="1:8" ht="18" customHeight="1">
      <c r="A216" s="74" t="s">
        <v>102</v>
      </c>
      <c r="B216" s="74" t="s">
        <v>251</v>
      </c>
      <c r="C216" s="74">
        <v>2</v>
      </c>
      <c r="D216" s="74" t="s">
        <v>1091</v>
      </c>
      <c r="E216" s="74">
        <v>1</v>
      </c>
      <c r="F216" s="74">
        <v>0</v>
      </c>
      <c r="G216" s="74">
        <v>10</v>
      </c>
      <c r="H216" s="128" t="str">
        <f>IF(Table1[[#This Row],[part_points]]="P","Required",CONCATENATE(E216," ",(IF(Table1[[#This Row],[part_points]]=1,"point","points"))))</f>
        <v>1 point</v>
      </c>
    </row>
    <row r="217" spans="1:8" ht="18" customHeight="1">
      <c r="A217" s="74" t="s">
        <v>110</v>
      </c>
      <c r="B217" s="74" t="s">
        <v>252</v>
      </c>
      <c r="C217" s="74">
        <v>1</v>
      </c>
      <c r="D217" s="74" t="s">
        <v>1092</v>
      </c>
      <c r="E217" s="74">
        <v>2</v>
      </c>
      <c r="F217" s="74">
        <v>2</v>
      </c>
      <c r="G217" s="74">
        <v>10</v>
      </c>
      <c r="H217" s="128" t="str">
        <f>IF(Table1[[#This Row],[part_points]]="P","Required",CONCATENATE(E217," ",(IF(Table1[[#This Row],[part_points]]=1,"point","points"))))</f>
        <v>2 points</v>
      </c>
    </row>
    <row r="218" spans="1:8" ht="18" customHeight="1">
      <c r="A218" s="74" t="s">
        <v>112</v>
      </c>
      <c r="B218" s="74" t="s">
        <v>252</v>
      </c>
      <c r="C218" s="74">
        <v>2</v>
      </c>
      <c r="D218" s="74" t="s">
        <v>1093</v>
      </c>
      <c r="E218" s="74">
        <v>1</v>
      </c>
      <c r="F218" s="74">
        <v>0</v>
      </c>
      <c r="G218" s="74">
        <v>10</v>
      </c>
      <c r="H218" s="128" t="str">
        <f>IF(Table1[[#This Row],[part_points]]="P","Required",CONCATENATE(E218," ",(IF(Table1[[#This Row],[part_points]]=1,"point","points"))))</f>
        <v>1 point</v>
      </c>
    </row>
    <row r="219" spans="1:8" ht="18" customHeight="1">
      <c r="A219" s="74" t="s">
        <v>115</v>
      </c>
      <c r="B219" s="74" t="s">
        <v>253</v>
      </c>
      <c r="C219" s="74">
        <v>1</v>
      </c>
      <c r="D219" s="74" t="s">
        <v>1094</v>
      </c>
      <c r="E219" s="74">
        <v>1</v>
      </c>
      <c r="F219" s="74">
        <v>0</v>
      </c>
      <c r="G219" s="74">
        <v>10</v>
      </c>
      <c r="H219" s="128" t="str">
        <f>IF(Table1[[#This Row],[part_points]]="P","Required",CONCATENATE(E219," ",(IF(Table1[[#This Row],[part_points]]=1,"point","points"))))</f>
        <v>1 point</v>
      </c>
    </row>
    <row r="220" spans="1:8" ht="18" customHeight="1">
      <c r="A220" s="74" t="s">
        <v>118</v>
      </c>
      <c r="B220" s="74" t="s">
        <v>253</v>
      </c>
      <c r="C220" s="74">
        <v>2</v>
      </c>
      <c r="D220" s="74" t="s">
        <v>1095</v>
      </c>
      <c r="E220" s="74">
        <v>1</v>
      </c>
      <c r="F220" s="74">
        <v>0</v>
      </c>
      <c r="G220" s="74">
        <v>10</v>
      </c>
      <c r="H220" s="128" t="str">
        <f>IF(Table1[[#This Row],[part_points]]="P","Required",CONCATENATE(E220," ",(IF(Table1[[#This Row],[part_points]]=1,"point","points"))))</f>
        <v>1 point</v>
      </c>
    </row>
    <row r="221" spans="1:8" ht="18" customHeight="1">
      <c r="A221" s="74" t="s">
        <v>121</v>
      </c>
      <c r="B221" s="74" t="s">
        <v>254</v>
      </c>
      <c r="C221" s="74">
        <v>1</v>
      </c>
      <c r="D221" s="74" t="s">
        <v>1096</v>
      </c>
      <c r="E221" s="74">
        <v>3</v>
      </c>
      <c r="F221" s="74">
        <v>2</v>
      </c>
      <c r="G221" s="74">
        <v>10</v>
      </c>
      <c r="H221" s="128" t="str">
        <f>IF(Table1[[#This Row],[part_points]]="P","Required",CONCATENATE(E221," ",(IF(Table1[[#This Row],[part_points]]=1,"point","points"))))</f>
        <v>3 points</v>
      </c>
    </row>
    <row r="222" spans="1:8" ht="18" customHeight="1">
      <c r="A222" s="74" t="s">
        <v>540</v>
      </c>
      <c r="B222" s="74" t="s">
        <v>254</v>
      </c>
      <c r="C222" s="74">
        <v>2</v>
      </c>
      <c r="D222" s="74" t="s">
        <v>1097</v>
      </c>
      <c r="E222" s="74">
        <v>1</v>
      </c>
      <c r="F222" s="74">
        <v>0</v>
      </c>
      <c r="G222" s="74">
        <v>10</v>
      </c>
      <c r="H222" s="128" t="str">
        <f>IF(Table1[[#This Row],[part_points]]="P","Required",CONCATENATE(E222," ",(IF(Table1[[#This Row],[part_points]]=1,"point","points"))))</f>
        <v>1 point</v>
      </c>
    </row>
    <row r="223" spans="1:8" ht="18" customHeight="1">
      <c r="A223" s="74" t="s">
        <v>123</v>
      </c>
      <c r="B223" s="74" t="s">
        <v>255</v>
      </c>
      <c r="C223" s="74">
        <v>1</v>
      </c>
      <c r="D223" s="74" t="s">
        <v>1098</v>
      </c>
      <c r="E223" s="74">
        <v>1</v>
      </c>
      <c r="F223" s="74">
        <v>0</v>
      </c>
      <c r="G223" s="74">
        <v>10</v>
      </c>
      <c r="H223" s="128" t="str">
        <f>IF(Table1[[#This Row],[part_points]]="P","Required",CONCATENATE(E223," ",(IF(Table1[[#This Row],[part_points]]=1,"point","points"))))</f>
        <v>1 point</v>
      </c>
    </row>
    <row r="224" spans="1:8" ht="18" customHeight="1">
      <c r="A224" s="74" t="s">
        <v>126</v>
      </c>
      <c r="B224" s="74" t="s">
        <v>255</v>
      </c>
      <c r="C224" s="74">
        <v>2</v>
      </c>
      <c r="D224" s="74" t="s">
        <v>1099</v>
      </c>
      <c r="E224" s="74">
        <v>2</v>
      </c>
      <c r="F224" s="74">
        <v>2</v>
      </c>
      <c r="G224" s="74">
        <v>10</v>
      </c>
      <c r="H224" s="128" t="str">
        <f>IF(Table1[[#This Row],[part_points]]="P","Required",CONCATENATE(E224," ",(IF(Table1[[#This Row],[part_points]]=1,"point","points"))))</f>
        <v>2 points</v>
      </c>
    </row>
    <row r="225" spans="1:8" ht="18" customHeight="1">
      <c r="A225" s="74" t="s">
        <v>541</v>
      </c>
      <c r="B225" s="74" t="s">
        <v>255</v>
      </c>
      <c r="C225" s="74">
        <v>3</v>
      </c>
      <c r="D225" s="74" t="s">
        <v>1100</v>
      </c>
      <c r="E225" s="74">
        <v>1</v>
      </c>
      <c r="F225" s="74">
        <v>0</v>
      </c>
      <c r="G225" s="74">
        <v>10</v>
      </c>
      <c r="H225" s="128" t="str">
        <f>IF(Table1[[#This Row],[part_points]]="P","Required",CONCATENATE(E225," ",(IF(Table1[[#This Row],[part_points]]=1,"point","points"))))</f>
        <v>1 point</v>
      </c>
    </row>
    <row r="226" spans="1:8" ht="18" customHeight="1">
      <c r="A226" s="74" t="s">
        <v>130</v>
      </c>
      <c r="B226" s="74" t="s">
        <v>256</v>
      </c>
      <c r="C226" s="74">
        <v>1</v>
      </c>
      <c r="D226" s="74" t="s">
        <v>1101</v>
      </c>
      <c r="E226" s="74">
        <v>1</v>
      </c>
      <c r="F226" s="74">
        <v>0</v>
      </c>
      <c r="G226" s="74">
        <v>10</v>
      </c>
      <c r="H226" s="128" t="str">
        <f>IF(Table1[[#This Row],[part_points]]="P","Required",CONCATENATE(E226," ",(IF(Table1[[#This Row],[part_points]]=1,"point","points"))))</f>
        <v>1 point</v>
      </c>
    </row>
    <row r="227" spans="1:8" ht="18" customHeight="1">
      <c r="A227" s="74" t="s">
        <v>133</v>
      </c>
      <c r="B227" s="74" t="s">
        <v>256</v>
      </c>
      <c r="C227" s="74">
        <v>2</v>
      </c>
      <c r="D227" s="74" t="s">
        <v>1102</v>
      </c>
      <c r="E227" s="74">
        <v>1</v>
      </c>
      <c r="F227" s="74">
        <v>0</v>
      </c>
      <c r="G227" s="74">
        <v>10</v>
      </c>
      <c r="H227" s="128" t="str">
        <f>IF(Table1[[#This Row],[part_points]]="P","Required",CONCATENATE(E227," ",(IF(Table1[[#This Row],[part_points]]=1,"point","points"))))</f>
        <v>1 point</v>
      </c>
    </row>
    <row r="228" spans="1:8" ht="18" customHeight="1">
      <c r="A228" s="74" t="s">
        <v>135</v>
      </c>
      <c r="B228" s="74" t="s">
        <v>256</v>
      </c>
      <c r="C228" s="74">
        <v>3</v>
      </c>
      <c r="D228" s="74" t="s">
        <v>1103</v>
      </c>
      <c r="E228" s="74">
        <v>1</v>
      </c>
      <c r="F228" s="74">
        <v>0</v>
      </c>
      <c r="G228" s="74">
        <v>10</v>
      </c>
      <c r="H228" s="128" t="str">
        <f>IF(Table1[[#This Row],[part_points]]="P","Required",CONCATENATE(E228," ",(IF(Table1[[#This Row],[part_points]]=1,"point","points"))))</f>
        <v>1 point</v>
      </c>
    </row>
    <row r="229" spans="1:8" ht="18" customHeight="1">
      <c r="A229" s="74" t="s">
        <v>542</v>
      </c>
      <c r="B229" s="74" t="s">
        <v>256</v>
      </c>
      <c r="C229" s="74">
        <v>4</v>
      </c>
      <c r="D229" s="74" t="s">
        <v>1104</v>
      </c>
      <c r="E229" s="74">
        <v>1</v>
      </c>
      <c r="F229" s="74">
        <v>0</v>
      </c>
      <c r="G229" s="74">
        <v>10</v>
      </c>
      <c r="H229" s="128" t="str">
        <f>IF(Table1[[#This Row],[part_points]]="P","Required",CONCATENATE(E229," ",(IF(Table1[[#This Row],[part_points]]=1,"point","points"))))</f>
        <v>1 point</v>
      </c>
    </row>
    <row r="230" spans="1:8" ht="18" customHeight="1">
      <c r="A230" s="74" t="s">
        <v>137</v>
      </c>
      <c r="B230" s="74" t="s">
        <v>257</v>
      </c>
      <c r="C230" s="74">
        <v>1</v>
      </c>
      <c r="D230" s="74" t="s">
        <v>1105</v>
      </c>
      <c r="E230" s="74">
        <v>1</v>
      </c>
      <c r="F230" s="74">
        <v>0</v>
      </c>
      <c r="G230" s="74">
        <v>10</v>
      </c>
      <c r="H230" s="128" t="str">
        <f>IF(Table1[[#This Row],[part_points]]="P","Required",CONCATENATE(E230," ",(IF(Table1[[#This Row],[part_points]]=1,"point","points"))))</f>
        <v>1 point</v>
      </c>
    </row>
    <row r="231" spans="1:8" ht="18" customHeight="1">
      <c r="A231" s="74" t="s">
        <v>139</v>
      </c>
      <c r="B231" s="74" t="s">
        <v>258</v>
      </c>
      <c r="C231" s="74">
        <v>1</v>
      </c>
      <c r="D231" s="74" t="s">
        <v>1106</v>
      </c>
      <c r="E231" s="74">
        <v>2</v>
      </c>
      <c r="F231" s="74">
        <v>2</v>
      </c>
      <c r="G231" s="74">
        <v>10</v>
      </c>
      <c r="H231" s="128" t="str">
        <f>IF(Table1[[#This Row],[part_points]]="P","Required",CONCATENATE(E231," ",(IF(Table1[[#This Row],[part_points]]=1,"point","points"))))</f>
        <v>2 points</v>
      </c>
    </row>
    <row r="232" spans="1:8" ht="18" customHeight="1">
      <c r="A232" s="74" t="s">
        <v>142</v>
      </c>
      <c r="B232" s="74" t="s">
        <v>259</v>
      </c>
      <c r="C232" s="74">
        <v>1</v>
      </c>
      <c r="D232" s="74" t="s">
        <v>1107</v>
      </c>
      <c r="E232" s="74">
        <v>1</v>
      </c>
      <c r="F232" s="74">
        <v>0</v>
      </c>
      <c r="G232" s="74">
        <v>10</v>
      </c>
      <c r="H232" s="128" t="str">
        <f>IF(Table1[[#This Row],[part_points]]="P","Required",CONCATENATE(E232," ",(IF(Table1[[#This Row],[part_points]]=1,"point","points"))))</f>
        <v>1 point</v>
      </c>
    </row>
    <row r="233" spans="1:8" ht="18" customHeight="1">
      <c r="A233" s="74" t="s">
        <v>543</v>
      </c>
      <c r="B233" s="74" t="s">
        <v>259</v>
      </c>
      <c r="C233" s="74">
        <v>2</v>
      </c>
      <c r="D233" s="74" t="s">
        <v>1108</v>
      </c>
      <c r="E233" s="74">
        <v>2</v>
      </c>
      <c r="F233" s="74">
        <v>2</v>
      </c>
      <c r="G233" s="74">
        <v>10</v>
      </c>
      <c r="H233" s="128" t="str">
        <f>IF(Table1[[#This Row],[part_points]]="P","Required",CONCATENATE(E233," ",(IF(Table1[[#This Row],[part_points]]=1,"point","points"))))</f>
        <v>2 points</v>
      </c>
    </row>
    <row r="234" spans="1:8" ht="18" customHeight="1">
      <c r="A234" s="74" t="s">
        <v>144</v>
      </c>
      <c r="B234" s="74" t="s">
        <v>260</v>
      </c>
      <c r="C234" s="74">
        <v>1</v>
      </c>
      <c r="D234" s="74" t="s">
        <v>1109</v>
      </c>
      <c r="E234" s="74">
        <v>1</v>
      </c>
      <c r="F234" s="74">
        <v>0</v>
      </c>
      <c r="G234" s="74">
        <v>10</v>
      </c>
      <c r="H234" s="128" t="str">
        <f>IF(Table1[[#This Row],[part_points]]="P","Required",CONCATENATE(E234," ",(IF(Table1[[#This Row],[part_points]]=1,"point","points"))))</f>
        <v>1 point</v>
      </c>
    </row>
    <row r="235" spans="1:8" ht="18" customHeight="1">
      <c r="A235" s="74" t="s">
        <v>148</v>
      </c>
      <c r="B235" s="74" t="s">
        <v>260</v>
      </c>
      <c r="C235" s="74">
        <v>2</v>
      </c>
      <c r="D235" s="74" t="s">
        <v>1110</v>
      </c>
      <c r="E235" s="74">
        <v>1</v>
      </c>
      <c r="F235" s="74">
        <v>0</v>
      </c>
      <c r="G235" s="74">
        <v>10</v>
      </c>
      <c r="H235" s="128" t="str">
        <f>IF(Table1[[#This Row],[part_points]]="P","Required",CONCATENATE(E235," ",(IF(Table1[[#This Row],[part_points]]=1,"point","points"))))</f>
        <v>1 point</v>
      </c>
    </row>
    <row r="236" spans="1:8" ht="18" customHeight="1">
      <c r="A236" s="74" t="s">
        <v>544</v>
      </c>
      <c r="B236" s="74" t="s">
        <v>260</v>
      </c>
      <c r="C236" s="74">
        <v>3</v>
      </c>
      <c r="D236" s="74" t="s">
        <v>1111</v>
      </c>
      <c r="E236" s="74">
        <v>1</v>
      </c>
      <c r="F236" s="74">
        <v>0</v>
      </c>
      <c r="G236" s="74">
        <v>10</v>
      </c>
      <c r="H236" s="128" t="str">
        <f>IF(Table1[[#This Row],[part_points]]="P","Required",CONCATENATE(E236," ",(IF(Table1[[#This Row],[part_points]]=1,"point","points"))))</f>
        <v>1 point</v>
      </c>
    </row>
    <row r="237" spans="1:8" ht="18" customHeight="1">
      <c r="A237" s="74" t="s">
        <v>545</v>
      </c>
      <c r="B237" s="74" t="s">
        <v>563</v>
      </c>
      <c r="C237" s="74">
        <v>1</v>
      </c>
      <c r="D237" s="74" t="s">
        <v>1112</v>
      </c>
      <c r="E237" s="74">
        <v>1</v>
      </c>
      <c r="F237" s="74">
        <v>0</v>
      </c>
      <c r="G237" s="74">
        <v>10</v>
      </c>
      <c r="H237" s="128" t="str">
        <f>IF(Table1[[#This Row],[part_points]]="P","Required",CONCATENATE(E237," ",(IF(Table1[[#This Row],[part_points]]=1,"point","points"))))</f>
        <v>1 point</v>
      </c>
    </row>
    <row r="238" spans="1:8" s="74" customFormat="1" ht="18" customHeight="1">
      <c r="A238" s="74" t="s">
        <v>546</v>
      </c>
      <c r="B238" s="74" t="s">
        <v>563</v>
      </c>
      <c r="C238" s="74">
        <v>2</v>
      </c>
      <c r="D238" s="74" t="s">
        <v>1113</v>
      </c>
      <c r="E238" s="74">
        <v>2</v>
      </c>
      <c r="F238" s="74">
        <v>2</v>
      </c>
      <c r="G238" s="74">
        <v>10</v>
      </c>
      <c r="H238" s="128" t="str">
        <f>IF(Table1[[#This Row],[part_points]]="P","Required",CONCATENATE(E238," ",(IF(Table1[[#This Row],[part_points]]=1,"point","points"))))</f>
        <v>2 points</v>
      </c>
    </row>
    <row r="239" spans="1:8" s="74" customFormat="1" ht="18" customHeight="1">
      <c r="A239" s="74" t="s">
        <v>547</v>
      </c>
      <c r="B239" s="74" t="s">
        <v>564</v>
      </c>
      <c r="C239" s="74">
        <v>1</v>
      </c>
      <c r="D239" s="74" t="s">
        <v>1114</v>
      </c>
      <c r="E239" s="74">
        <v>1</v>
      </c>
      <c r="F239" s="74">
        <v>0</v>
      </c>
      <c r="G239" s="74">
        <v>10</v>
      </c>
      <c r="H239" s="128" t="str">
        <f>IF(Table1[[#This Row],[part_points]]="P","Required",CONCATENATE(E239," ",(IF(Table1[[#This Row],[part_points]]=1,"point","points"))))</f>
        <v>1 point</v>
      </c>
    </row>
    <row r="240" spans="1:8" s="74" customFormat="1" ht="18" customHeight="1">
      <c r="A240" s="74" t="s">
        <v>323</v>
      </c>
      <c r="B240" s="74" t="s">
        <v>581</v>
      </c>
      <c r="C240" s="74">
        <v>1</v>
      </c>
      <c r="D240" s="74" t="s">
        <v>582</v>
      </c>
      <c r="E240" s="74">
        <v>2</v>
      </c>
      <c r="F240" s="74">
        <v>1</v>
      </c>
      <c r="G240" s="74">
        <v>10</v>
      </c>
      <c r="H240" s="128" t="str">
        <f>IF(Table1[[#This Row],[part_points]]="P","Required",CONCATENATE(E240," ",(IF(Table1[[#This Row],[part_points]]=1,"point","points"))))</f>
        <v>2 points</v>
      </c>
    </row>
    <row r="241" spans="1:8" s="74" customFormat="1" ht="18" customHeight="1">
      <c r="A241" s="74" t="s">
        <v>576</v>
      </c>
      <c r="B241" s="74" t="s">
        <v>579</v>
      </c>
      <c r="C241" s="74">
        <v>1</v>
      </c>
      <c r="D241" s="74" t="s">
        <v>153</v>
      </c>
      <c r="E241" s="74">
        <v>1</v>
      </c>
      <c r="F241" s="74">
        <v>0</v>
      </c>
      <c r="G241" s="74">
        <v>10</v>
      </c>
      <c r="H241" s="128" t="str">
        <f>IF(Table1[[#This Row],[part_points]]="P","Required",CONCATENATE(E241," ",(IF(Table1[[#This Row],[part_points]]=1,"point","points"))))</f>
        <v>1 point</v>
      </c>
    </row>
    <row r="242" spans="1:8" s="74" customFormat="1" ht="18" customHeight="1">
      <c r="A242" s="74" t="s">
        <v>577</v>
      </c>
      <c r="B242" s="74" t="s">
        <v>579</v>
      </c>
      <c r="C242" s="74">
        <v>2</v>
      </c>
      <c r="D242" s="74" t="s">
        <v>156</v>
      </c>
      <c r="E242" s="74">
        <v>1</v>
      </c>
      <c r="F242" s="74">
        <v>0</v>
      </c>
      <c r="G242" s="74">
        <v>10</v>
      </c>
      <c r="H242" s="128" t="str">
        <f>IF(Table1[[#This Row],[part_points]]="P","Required",CONCATENATE(E242," ",(IF(Table1[[#This Row],[part_points]]=1,"point","points"))))</f>
        <v>1 point</v>
      </c>
    </row>
    <row r="243" spans="1:8" s="74" customFormat="1" ht="18" customHeight="1">
      <c r="A243" s="74" t="s">
        <v>578</v>
      </c>
      <c r="B243" s="74" t="s">
        <v>579</v>
      </c>
      <c r="C243" s="74">
        <v>3</v>
      </c>
      <c r="D243" s="74" t="s">
        <v>580</v>
      </c>
      <c r="E243" s="74">
        <v>1</v>
      </c>
      <c r="F243" s="74">
        <v>0</v>
      </c>
      <c r="G243" s="74">
        <v>10</v>
      </c>
      <c r="H243" s="128" t="str">
        <f>IF(Table1[[#This Row],[part_points]]="P","Required",CONCATENATE(E243," ",(IF(Table1[[#This Row],[part_points]]=1,"point","points"))))</f>
        <v>1 point</v>
      </c>
    </row>
    <row r="244" spans="1:8" ht="18" customHeight="1">
      <c r="A244" s="74" t="s">
        <v>1124</v>
      </c>
      <c r="B244" s="74" t="s">
        <v>579</v>
      </c>
      <c r="C244" s="74">
        <v>4</v>
      </c>
      <c r="D244" s="74" t="s">
        <v>1115</v>
      </c>
      <c r="E244" s="74">
        <v>1</v>
      </c>
      <c r="F244" s="74">
        <v>0</v>
      </c>
      <c r="G244" s="74">
        <v>10</v>
      </c>
      <c r="H244" s="128" t="str">
        <f>IF(Table1[[#This Row],[part_points]]="P","Required",CONCATENATE(E244," ",(IF(Table1[[#This Row],[part_points]]=1,"point","points"))))</f>
        <v>1 point</v>
      </c>
    </row>
    <row r="245" spans="1:8" ht="18" customHeight="1">
      <c r="A245" s="74" t="s">
        <v>583</v>
      </c>
      <c r="B245" s="74" t="s">
        <v>585</v>
      </c>
      <c r="C245" s="74">
        <v>1</v>
      </c>
      <c r="D245" s="74" t="s">
        <v>163</v>
      </c>
      <c r="E245" s="74">
        <v>1</v>
      </c>
      <c r="F245" s="74">
        <v>0</v>
      </c>
      <c r="G245" s="74">
        <v>10</v>
      </c>
      <c r="H245" s="128" t="str">
        <f>IF(Table1[[#This Row],[part_points]]="P","Required",CONCATENATE(E245," ",(IF(Table1[[#This Row],[part_points]]=1,"point","points"))))</f>
        <v>1 point</v>
      </c>
    </row>
    <row r="246" spans="1:8" ht="18" customHeight="1">
      <c r="A246" s="74" t="s">
        <v>584</v>
      </c>
      <c r="B246" s="74" t="s">
        <v>585</v>
      </c>
      <c r="C246" s="74">
        <v>2</v>
      </c>
      <c r="D246" s="74" t="s">
        <v>166</v>
      </c>
      <c r="E246" s="74">
        <v>2</v>
      </c>
      <c r="F246" s="74">
        <v>0</v>
      </c>
      <c r="G246" s="74">
        <v>10</v>
      </c>
      <c r="H246" s="128" t="str">
        <f>IF(Table1[[#This Row],[part_points]]="P","Required",CONCATENATE(E246," ",(IF(Table1[[#This Row],[part_points]]=1,"point","points"))))</f>
        <v>2 points</v>
      </c>
    </row>
    <row r="247" spans="1:8" ht="18" customHeight="1">
      <c r="A247" s="74" t="s">
        <v>1125</v>
      </c>
      <c r="B247" s="74" t="s">
        <v>1126</v>
      </c>
      <c r="C247" s="74">
        <v>1</v>
      </c>
      <c r="D247" s="74" t="s">
        <v>1116</v>
      </c>
      <c r="E247" s="74">
        <v>2</v>
      </c>
      <c r="F247" s="74">
        <v>0</v>
      </c>
      <c r="G247" s="74">
        <v>10</v>
      </c>
      <c r="H247" s="128" t="str">
        <f>IF(Table1[[#This Row],[part_points]]="P","Required",CONCATENATE(E247," ",(IF(Table1[[#This Row],[part_points]]=1,"point","points"))))</f>
        <v>2 points</v>
      </c>
    </row>
    <row r="248" spans="1:8" ht="18" customHeight="1">
      <c r="A248" s="74" t="s">
        <v>548</v>
      </c>
      <c r="B248" s="74" t="s">
        <v>178</v>
      </c>
      <c r="C248" s="74">
        <v>1</v>
      </c>
      <c r="D248" s="74" t="s">
        <v>179</v>
      </c>
      <c r="E248" s="74">
        <v>10</v>
      </c>
      <c r="F248" s="74">
        <v>1</v>
      </c>
      <c r="G248" s="74">
        <v>11</v>
      </c>
      <c r="H248" s="128" t="str">
        <f>IF(Table1[[#This Row],[part_points]]="P","Required",CONCATENATE(E248," ",(IF(Table1[[#This Row],[part_points]]=1,"point","points"))))</f>
        <v>10 points</v>
      </c>
    </row>
    <row r="249" spans="1:8" ht="18" customHeight="1">
      <c r="A249" s="74" t="s">
        <v>549</v>
      </c>
      <c r="B249" s="74" t="s">
        <v>183</v>
      </c>
      <c r="C249" s="74">
        <v>1</v>
      </c>
      <c r="D249" s="74" t="s">
        <v>550</v>
      </c>
      <c r="E249" s="74">
        <v>1</v>
      </c>
      <c r="F249" s="74">
        <v>1</v>
      </c>
      <c r="G249" s="74">
        <v>11</v>
      </c>
      <c r="H249" s="129" t="str">
        <f>IF(Table1[[#This Row],[part_points]]="P","Required",CONCATENATE(E249," ",(IF(Table1[[#This Row],[part_points]]=1,"point","points"))))</f>
        <v>1 point</v>
      </c>
    </row>
    <row r="250" spans="1:8" ht="18" customHeight="1">
      <c r="A250" s="74" t="s">
        <v>551</v>
      </c>
      <c r="B250" s="74" t="s">
        <v>186</v>
      </c>
      <c r="C250" s="74">
        <v>1</v>
      </c>
      <c r="D250" s="74" t="s">
        <v>187</v>
      </c>
      <c r="E250" s="74">
        <v>1</v>
      </c>
      <c r="F250" s="74">
        <v>1</v>
      </c>
      <c r="G250" s="74">
        <v>11</v>
      </c>
      <c r="H250" s="129" t="str">
        <f>IF(Table1[[#This Row],[part_points]]="P","Required",CONCATENATE(E250," ",(IF(Table1[[#This Row],[part_points]]=1,"point","points"))))</f>
        <v>1 point</v>
      </c>
    </row>
    <row r="251" spans="1:8" ht="18" customHeight="1">
      <c r="A251" s="74" t="s">
        <v>552</v>
      </c>
      <c r="B251" s="74" t="s">
        <v>189</v>
      </c>
      <c r="C251" s="74">
        <v>1</v>
      </c>
      <c r="D251" s="74" t="s">
        <v>1026</v>
      </c>
      <c r="E251" s="74">
        <v>1</v>
      </c>
      <c r="F251" s="74">
        <v>1</v>
      </c>
      <c r="G251" s="74">
        <v>11</v>
      </c>
      <c r="H251" s="129" t="str">
        <f>IF(Table1[[#This Row],[part_points]]="P","Required",CONCATENATE(E251," ",(IF(Table1[[#This Row],[part_points]]=1,"point","points"))))</f>
        <v>1 point</v>
      </c>
    </row>
    <row r="252" spans="1:8" ht="18" customHeight="1">
      <c r="A252" s="74" t="s">
        <v>1117</v>
      </c>
      <c r="B252" s="74" t="s">
        <v>193</v>
      </c>
      <c r="C252" s="74">
        <v>1</v>
      </c>
      <c r="D252" s="74" t="s">
        <v>553</v>
      </c>
      <c r="E252" s="74">
        <v>5</v>
      </c>
      <c r="F252" s="74">
        <v>5</v>
      </c>
      <c r="G252" s="74">
        <v>11</v>
      </c>
      <c r="H252" s="129" t="str">
        <f>IF(Table1[[#This Row],[part_points]]="P","Required",CONCATENATE(E252," ",(IF(Table1[[#This Row],[part_points]]=1,"point","points"))))</f>
        <v>5 points</v>
      </c>
    </row>
    <row r="253" spans="1:8" ht="18" customHeight="1">
      <c r="A253" s="74" t="s">
        <v>1127</v>
      </c>
      <c r="B253" s="74" t="s">
        <v>1128</v>
      </c>
      <c r="C253" s="74">
        <v>1</v>
      </c>
      <c r="D253" s="74" t="s">
        <v>1118</v>
      </c>
      <c r="E253" s="74">
        <v>2</v>
      </c>
      <c r="F253" s="74">
        <v>1</v>
      </c>
      <c r="G253" s="74">
        <v>11</v>
      </c>
      <c r="H253" s="129" t="str">
        <f>IF(Table1[[#This Row],[part_points]]="P","Required",CONCATENATE(E253," ",(IF(Table1[[#This Row],[part_points]]=1,"point","points"))))</f>
        <v>2 points</v>
      </c>
    </row>
    <row r="254" spans="1:8" ht="18" customHeight="1">
      <c r="A254" s="74" t="s">
        <v>1129</v>
      </c>
      <c r="B254" s="74" t="s">
        <v>1128</v>
      </c>
      <c r="C254" s="74">
        <v>2</v>
      </c>
      <c r="D254" s="74" t="s">
        <v>1119</v>
      </c>
      <c r="E254" s="74">
        <v>3</v>
      </c>
      <c r="F254" s="74">
        <v>1</v>
      </c>
      <c r="G254" s="74">
        <v>11</v>
      </c>
      <c r="H254" s="129" t="str">
        <f>IF(Table1[[#This Row],[part_points]]="P","Required",CONCATENATE(E254," ",(IF(Table1[[#This Row],[part_points]]=1,"point","points"))))</f>
        <v>3 points</v>
      </c>
    </row>
    <row r="255" spans="1:8" ht="18" customHeight="1">
      <c r="A255" s="74" t="s">
        <v>1130</v>
      </c>
      <c r="B255" s="74" t="s">
        <v>1128</v>
      </c>
      <c r="C255" s="74">
        <v>3</v>
      </c>
      <c r="D255" s="74" t="s">
        <v>1120</v>
      </c>
      <c r="E255" s="74">
        <v>3</v>
      </c>
      <c r="F255" s="74">
        <v>0</v>
      </c>
      <c r="G255" s="74">
        <v>11</v>
      </c>
      <c r="H255" s="129" t="str">
        <f>IF(Table1[[#This Row],[part_points]]="P","Required",CONCATENATE(E255," ",(IF(Table1[[#This Row],[part_points]]=1,"point","points"))))</f>
        <v>3 points</v>
      </c>
    </row>
    <row r="256" spans="1:8" ht="18" customHeight="1">
      <c r="A256" s="74" t="s">
        <v>1131</v>
      </c>
      <c r="B256" s="74" t="s">
        <v>1128</v>
      </c>
      <c r="C256" s="74">
        <v>4</v>
      </c>
      <c r="D256" s="74" t="s">
        <v>1121</v>
      </c>
      <c r="E256" s="74">
        <v>2</v>
      </c>
      <c r="F256" s="74">
        <v>0</v>
      </c>
      <c r="G256" s="74">
        <v>11</v>
      </c>
      <c r="H256" s="129" t="str">
        <f>IF(Table1[[#This Row],[part_points]]="P","Required",CONCATENATE(E256," ",(IF(Table1[[#This Row],[part_points]]=1,"point","points"))))</f>
        <v>2 points</v>
      </c>
    </row>
    <row r="257" spans="8:8" ht="18" customHeight="1">
      <c r="H257" s="74"/>
    </row>
  </sheetData>
  <dataConsolidate/>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Matrix Summary</vt:lpstr>
      <vt:lpstr>v2 pilot features, Q1 2022</vt:lpstr>
      <vt:lpstr>Data</vt:lpstr>
      <vt:lpstr>'Matrix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2020-09-23T21:48:46Z</cp:lastPrinted>
  <dcterms:created xsi:type="dcterms:W3CDTF">2020-09-23T14:00:24Z</dcterms:created>
  <dcterms:modified xsi:type="dcterms:W3CDTF">2022-04-19T14:34:37Z</dcterms:modified>
</cp:coreProperties>
</file>