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defaultThemeVersion="202300"/>
  <mc:AlternateContent xmlns:mc="http://schemas.openxmlformats.org/markup-compatibility/2006">
    <mc:Choice Requires="x15">
      <x15ac:absPath xmlns:x15ac="http://schemas.microsoft.com/office/spreadsheetml/2010/11/ac" url="/Users/carlyyashinsky/Desktop/"/>
    </mc:Choice>
  </mc:AlternateContent>
  <xr:revisionPtr revIDLastSave="0" documentId="13_ncr:1_{F9749E0B-0CD9-B34A-985B-D49922BC4A67}" xr6:coauthVersionLast="47" xr6:coauthVersionMax="47" xr10:uidLastSave="{00000000-0000-0000-0000-000000000000}"/>
  <bookViews>
    <workbookView xWindow="0" yWindow="740" windowWidth="29400" windowHeight="17100" xr2:uid="{31FAE9A2-8155-4742-9D33-57743277091F}"/>
  </bookViews>
  <sheets>
    <sheet name="Operation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2" i="1" l="1"/>
  <c r="J79" i="1"/>
  <c r="J78" i="1"/>
  <c r="J77" i="1"/>
  <c r="J74" i="1"/>
  <c r="J73" i="1"/>
  <c r="J71" i="1"/>
  <c r="J70" i="1"/>
  <c r="J69" i="1"/>
  <c r="J68" i="1"/>
  <c r="J67" i="1"/>
  <c r="J66" i="1"/>
  <c r="J63" i="1"/>
  <c r="J62" i="1"/>
  <c r="J61" i="1"/>
  <c r="J60" i="1"/>
  <c r="J59" i="1"/>
  <c r="J58" i="1"/>
  <c r="J57" i="1"/>
  <c r="J56" i="1"/>
  <c r="J55" i="1"/>
  <c r="J54" i="1"/>
  <c r="J53" i="1"/>
  <c r="J52" i="1"/>
  <c r="J49" i="1"/>
  <c r="J48" i="1"/>
  <c r="J47" i="1"/>
  <c r="J46" i="1"/>
  <c r="J45" i="1"/>
  <c r="J44" i="1"/>
  <c r="J43" i="1"/>
  <c r="J42" i="1"/>
  <c r="J41" i="1"/>
  <c r="J40" i="1"/>
  <c r="J39" i="1"/>
  <c r="J38" i="1"/>
  <c r="J37" i="1"/>
  <c r="J34" i="1"/>
  <c r="J33" i="1"/>
  <c r="J32" i="1"/>
  <c r="J31" i="1"/>
  <c r="J30" i="1"/>
  <c r="J29" i="1"/>
  <c r="J28" i="1"/>
  <c r="J27" i="1"/>
  <c r="J26" i="1"/>
  <c r="J25" i="1"/>
  <c r="J24" i="1"/>
  <c r="J23" i="1"/>
  <c r="J22" i="1"/>
  <c r="J21" i="1"/>
  <c r="J20" i="1"/>
  <c r="J19" i="1"/>
  <c r="J18" i="1"/>
  <c r="I79" i="1"/>
  <c r="I78" i="1"/>
  <c r="I77" i="1"/>
  <c r="I76" i="1"/>
  <c r="J76" i="1" s="1"/>
  <c r="I75" i="1"/>
  <c r="J75" i="1" s="1"/>
  <c r="I74" i="1"/>
  <c r="I73" i="1"/>
  <c r="I72" i="1"/>
  <c r="I71" i="1"/>
  <c r="I70" i="1"/>
  <c r="I69" i="1"/>
  <c r="I68" i="1"/>
  <c r="I67" i="1"/>
  <c r="I66" i="1"/>
  <c r="I65" i="1"/>
  <c r="J65" i="1" s="1"/>
  <c r="I64" i="1"/>
  <c r="J64" i="1" s="1"/>
  <c r="I63" i="1"/>
  <c r="I62" i="1"/>
  <c r="I61" i="1"/>
  <c r="I60" i="1"/>
  <c r="I59" i="1"/>
  <c r="I58" i="1"/>
  <c r="I57" i="1"/>
  <c r="I56" i="1"/>
  <c r="I55" i="1"/>
  <c r="I54" i="1"/>
  <c r="I53" i="1"/>
  <c r="I52" i="1"/>
  <c r="I51" i="1"/>
  <c r="J51" i="1" s="1"/>
  <c r="I50" i="1"/>
  <c r="J50" i="1" s="1"/>
  <c r="I49" i="1"/>
  <c r="I48" i="1"/>
  <c r="I47" i="1"/>
  <c r="I46" i="1"/>
  <c r="I45" i="1"/>
  <c r="I44" i="1"/>
  <c r="I43" i="1"/>
  <c r="I42" i="1"/>
  <c r="I41" i="1"/>
  <c r="I40" i="1"/>
  <c r="I39" i="1"/>
  <c r="I38" i="1"/>
  <c r="I37" i="1"/>
  <c r="I36" i="1"/>
  <c r="J36" i="1" s="1"/>
  <c r="I35" i="1"/>
  <c r="J35" i="1" s="1"/>
  <c r="I34" i="1"/>
  <c r="I33" i="1"/>
  <c r="I32" i="1"/>
  <c r="I31" i="1"/>
  <c r="I30" i="1"/>
  <c r="I29" i="1"/>
  <c r="I28" i="1"/>
  <c r="I27" i="1"/>
  <c r="I26" i="1"/>
  <c r="I25" i="1"/>
  <c r="I24" i="1"/>
  <c r="I23" i="1"/>
  <c r="I22" i="1"/>
  <c r="I21" i="1"/>
  <c r="I20" i="1"/>
  <c r="I19" i="1"/>
  <c r="I18" i="1"/>
  <c r="I17" i="1"/>
  <c r="J17" i="1" s="1"/>
  <c r="I16" i="1"/>
  <c r="J16" i="1" s="1"/>
  <c r="H82" i="1" l="1"/>
  <c r="H81" i="1"/>
  <c r="H80" i="1"/>
  <c r="H84" i="1" s="1"/>
  <c r="H88" i="1" l="1" a="1"/>
  <c r="H88" i="1" s="1"/>
  <c r="H86" i="1"/>
  <c r="G88" i="1" l="1"/>
  <c r="G89"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<sst xmlns="http://schemas.openxmlformats.org/spreadsheetml/2006/main" count="309" uniqueCount="208">
  <si>
    <t>Instructions</t>
  </si>
  <si>
    <t>Disclaimer: The provision of this template to an alternative rating system is for information and discussion purposes only and does not in any way constitute advice, a promise, a representation, or a warranty regarding the likelihood of entering into any possible transaction, collaboration or final, public crosswalk document and IWBI shall have no any liability resulting from the use of or content within this template or discussions related thereto or from any action taken or any inaction occurring in reliance on such statements or information. Completing this template or entering into any discussions related thereto does not in any way obligate IWBI and the alternate rating system to continue any discussions, to enter into or consummate any possible transaction or any other future business relationship, or to forego any other business opportunity, relationship, or research.</t>
  </si>
  <si>
    <t>Feature Part</t>
  </si>
  <si>
    <t>WELL Feature Name</t>
  </si>
  <si>
    <t>Feature Part Name</t>
  </si>
  <si>
    <t>Points</t>
  </si>
  <si>
    <t>Extra Core
Points</t>
  </si>
  <si>
    <t>Verification</t>
  </si>
  <si>
    <t>Air</t>
  </si>
  <si>
    <t>A02.1</t>
  </si>
  <si>
    <t>Smoke-Free Environment</t>
  </si>
  <si>
    <t/>
  </si>
  <si>
    <t>Policy and/or Operations Schedule</t>
  </si>
  <si>
    <t>A02.2</t>
  </si>
  <si>
    <t>Letter of Assurance – Owner</t>
  </si>
  <si>
    <t>A08.1</t>
  </si>
  <si>
    <t>Air Quality Monitoring and Awareness</t>
  </si>
  <si>
    <t>Install Indoor Air Monitors</t>
  </si>
  <si>
    <t>On-site Photographs &amp; Letter of Assurance – Engineer &amp; On-going Maintenance Report</t>
  </si>
  <si>
    <t>A08.2</t>
  </si>
  <si>
    <t>Promote Air Quality Awareness</t>
  </si>
  <si>
    <t>On-site Photographs &amp; Letter of Assurance – Owner</t>
  </si>
  <si>
    <t>A09.1</t>
  </si>
  <si>
    <t>Pollution Infiltration Management</t>
  </si>
  <si>
    <t>Design Healthy Entryways</t>
  </si>
  <si>
    <t>On-site Photographs &amp; Letter of Assurance – Designer &amp; Policy and/or Operations Schedule</t>
  </si>
  <si>
    <t>A10.1</t>
  </si>
  <si>
    <t>Combustion Minimization</t>
  </si>
  <si>
    <t>Manage Combustion</t>
  </si>
  <si>
    <t>A12.1</t>
  </si>
  <si>
    <t>Air Filtration</t>
  </si>
  <si>
    <t>Implement Particle Filtration</t>
  </si>
  <si>
    <t>A13.1</t>
  </si>
  <si>
    <t>Enhanced Supply Air</t>
  </si>
  <si>
    <t>Improve Supply Air</t>
  </si>
  <si>
    <t>A13.2</t>
  </si>
  <si>
    <t>β Provide Clean Airflow Rates for Control of Infectious Aerosols</t>
  </si>
  <si>
    <t>Technical Document (Audited) &amp; Policy and/or Operations Schedule</t>
  </si>
  <si>
    <t>A14.1</t>
  </si>
  <si>
    <t>Microbe and Mold Control</t>
  </si>
  <si>
    <t>Implement Ultraviolet Treatment for HVAC Surfaces</t>
  </si>
  <si>
    <t>Water</t>
  </si>
  <si>
    <t>W03.2</t>
  </si>
  <si>
    <t>Basic Water Management</t>
  </si>
  <si>
    <t>Implement Legionella Management Plan</t>
  </si>
  <si>
    <t>Technical Document (Audited) &amp; On-going Maintenance Report</t>
  </si>
  <si>
    <t>W05.1</t>
  </si>
  <si>
    <t>Drinking Water Quality Management</t>
  </si>
  <si>
    <t>Assess and Maintain Drinking Water Quality</t>
  </si>
  <si>
    <t>Technical Document (Individual) &amp; On-going Data Report</t>
  </si>
  <si>
    <t>W05.2</t>
  </si>
  <si>
    <t>Promote Drinking Water Transparency</t>
  </si>
  <si>
    <t>W07.3</t>
  </si>
  <si>
    <t>Moisture Management</t>
  </si>
  <si>
    <t>Implement Mold and Moisture Management Plan</t>
  </si>
  <si>
    <t>Policy and/or Operations Schedule &amp; On-going Maintenance Report</t>
  </si>
  <si>
    <t>W08.1</t>
  </si>
  <si>
    <t>Hygiene Support</t>
  </si>
  <si>
    <t>Provide Equipped Bathrooms</t>
  </si>
  <si>
    <t>W08.3</t>
  </si>
  <si>
    <t>Support Effective Handwashing</t>
  </si>
  <si>
    <t>On-site Photographs &amp; Letter of Assurance – Designer</t>
  </si>
  <si>
    <t>W09.1</t>
  </si>
  <si>
    <t>β Onsite Non-Potable Water Reuse</t>
  </si>
  <si>
    <t>Implement Safety Plan for Non-Potable Water Capture and Reuse</t>
  </si>
  <si>
    <t>Professional Narrative &amp; Beta Feature Feedback Form &amp; On-going Maintenance Report &amp; On-site Photographs</t>
  </si>
  <si>
    <t>Nourishment</t>
  </si>
  <si>
    <t>N01.1</t>
  </si>
  <si>
    <t>Fruits and Vegetables</t>
  </si>
  <si>
    <t>N01.2</t>
  </si>
  <si>
    <t>N13.1</t>
  </si>
  <si>
    <t>Local Food Environment</t>
  </si>
  <si>
    <t>Ensure Local Food Access</t>
  </si>
  <si>
    <t>Light</t>
  </si>
  <si>
    <t>L09.2</t>
  </si>
  <si>
    <t>Occupant Lighting Control</t>
  </si>
  <si>
    <t>Provide Supplemental Lighting</t>
  </si>
  <si>
    <t>Policy and/or Operations Schedule &amp; Technical Document (Audited)</t>
  </si>
  <si>
    <t>Movement</t>
  </si>
  <si>
    <t>V11.1</t>
  </si>
  <si>
    <t>Ergonomics Programming</t>
  </si>
  <si>
    <t>Implement an Ergonomics Program</t>
  </si>
  <si>
    <t>V11.2</t>
  </si>
  <si>
    <t>Commit to Ergonomic Improvements</t>
  </si>
  <si>
    <t>Professional Narrative &amp; Policy and/or Operations Schedule</t>
  </si>
  <si>
    <t>Thermal Comfort</t>
  </si>
  <si>
    <t>T02.1</t>
  </si>
  <si>
    <t>Verified Thermal Comfort</t>
  </si>
  <si>
    <t>Survey for Thermal Comfort</t>
  </si>
  <si>
    <t>Technical Document (Individual)</t>
  </si>
  <si>
    <t>T04.1</t>
  </si>
  <si>
    <t>Individual Thermal Control</t>
  </si>
  <si>
    <t>Provide Personal Cooling Options</t>
  </si>
  <si>
    <t>On-site Photographs &amp; Letter of Assurance – Engineer</t>
  </si>
  <si>
    <t>T04.2</t>
  </si>
  <si>
    <t>Provide Personal Heating Options</t>
  </si>
  <si>
    <t>Sound</t>
  </si>
  <si>
    <t>S01.2</t>
  </si>
  <si>
    <t>Sound Mapping</t>
  </si>
  <si>
    <t>Provide Acoustic Design Plan</t>
  </si>
  <si>
    <t>Professional Narrative</t>
  </si>
  <si>
    <t>Materials</t>
  </si>
  <si>
    <t>X01.1</t>
  </si>
  <si>
    <t>Material Restrictions</t>
  </si>
  <si>
    <t>Technical Document (Audited) &amp; Letter of Assurance – Contractor</t>
  </si>
  <si>
    <t>X02.1</t>
  </si>
  <si>
    <t>Interior Hazardous Materials Management</t>
  </si>
  <si>
    <t>Technical Document (Audited) &amp; Letter of Assurance – Owner &amp; Professional Narrative</t>
  </si>
  <si>
    <t>X02.2</t>
  </si>
  <si>
    <t>Manage Lead Paint Hazards</t>
  </si>
  <si>
    <t>X03.2</t>
  </si>
  <si>
    <t>CCA and Lead Management</t>
  </si>
  <si>
    <t>Manage Lead Hazards</t>
  </si>
  <si>
    <t>Professional Narrative &amp; Letter of Assurance – Owner</t>
  </si>
  <si>
    <t>X09.1</t>
  </si>
  <si>
    <t>Waste Management</t>
  </si>
  <si>
    <t>Implement a Waste Management Plan</t>
  </si>
  <si>
    <t>X10.1</t>
  </si>
  <si>
    <t>Pest Management and Pesticide Use</t>
  </si>
  <si>
    <t>Manage Pests</t>
  </si>
  <si>
    <t>X11.1</t>
  </si>
  <si>
    <t>Cleaning Products and Protocols</t>
  </si>
  <si>
    <t>Improve Cleaning Practices</t>
  </si>
  <si>
    <t>X11.2</t>
  </si>
  <si>
    <t>Select Preferred Cleaning Products</t>
  </si>
  <si>
    <t>X12.2</t>
  </si>
  <si>
    <t>Contact Reduction</t>
  </si>
  <si>
    <t>Address Surface Hand Touch</t>
  </si>
  <si>
    <t>Mind</t>
  </si>
  <si>
    <t>M07.1</t>
  </si>
  <si>
    <t>Restorative Spaces</t>
  </si>
  <si>
    <t>Provide Restorative Space</t>
  </si>
  <si>
    <t>Community</t>
  </si>
  <si>
    <t>C01.1</t>
  </si>
  <si>
    <t>Health and Well-Being Promotion</t>
  </si>
  <si>
    <t>Provide WELL Feature Guide</t>
  </si>
  <si>
    <t>C03.1</t>
  </si>
  <si>
    <t>Emergency Preparedness</t>
  </si>
  <si>
    <t>Develop Emergency Preparedness Plan</t>
  </si>
  <si>
    <t>C04.1</t>
  </si>
  <si>
    <t>Occupant Survey</t>
  </si>
  <si>
    <t>Policy and/or Operations Schedule &amp; Technical Document (Shareable) &amp; Letter of Assurance – Owner</t>
  </si>
  <si>
    <t>C04.2</t>
  </si>
  <si>
    <t>Technical Document (Shareable) &amp; On-going Data Report</t>
  </si>
  <si>
    <t>C05.2</t>
  </si>
  <si>
    <t>Enhanced Occupant Survey</t>
  </si>
  <si>
    <t>Utilize Pre- and Post-Occupancy Survey</t>
  </si>
  <si>
    <t>C06.4</t>
  </si>
  <si>
    <t>Health Services and Benefits</t>
  </si>
  <si>
    <t>Support Community Immunity</t>
  </si>
  <si>
    <t>C11.2</t>
  </si>
  <si>
    <t>Civic Engagement</t>
  </si>
  <si>
    <t>Provide Community Space</t>
  </si>
  <si>
    <t>C13.1</t>
  </si>
  <si>
    <t>Accessibility and Universal Design</t>
  </si>
  <si>
    <t>Integrate Universal Design</t>
  </si>
  <si>
    <t>C13.2</t>
  </si>
  <si>
    <t>β Support Interior Navigation</t>
  </si>
  <si>
    <t>Beta Feature Feedback Form &amp; Technical Document (Audited)</t>
  </si>
  <si>
    <t>C13.3</t>
  </si>
  <si>
    <t>β Support Building &amp; Neighborhood Wayfinding</t>
  </si>
  <si>
    <t>On-site Photographs &amp; Letter of Assurance – Owner &amp; Beta Feature Feedback Form</t>
  </si>
  <si>
    <t>C14.1</t>
  </si>
  <si>
    <t>Emergency Resources</t>
  </si>
  <si>
    <t>Promote Emergency Resources</t>
  </si>
  <si>
    <t>C14.2</t>
  </si>
  <si>
    <t>Provide Opioid Response Kit and Training</t>
  </si>
  <si>
    <t>C15.2</t>
  </si>
  <si>
    <t>β Emergency Resilience and Recovery</t>
  </si>
  <si>
    <t>Support Emergency Resilience</t>
  </si>
  <si>
    <t>Policy and/or Operations Schedule &amp; Beta Feature Feedback Form</t>
  </si>
  <si>
    <t>C15.3</t>
  </si>
  <si>
    <t>C15.4</t>
  </si>
  <si>
    <t>C17.1</t>
  </si>
  <si>
    <t>β Responsible Labor Practices</t>
  </si>
  <si>
    <t>Disclose Labor Practices</t>
  </si>
  <si>
    <t>C17.2</t>
  </si>
  <si>
    <t>Implement Responsible Labor Practices</t>
  </si>
  <si>
    <t>C20.1</t>
  </si>
  <si>
    <t>β Historical Acknowledgement</t>
  </si>
  <si>
    <t>Provide Historical Acknowledgement</t>
  </si>
  <si>
    <t>Technical Document (Shareable) &amp; Beta Feature Feedback Form</t>
  </si>
  <si>
    <t>Yes</t>
  </si>
  <si>
    <t>Maybe</t>
  </si>
  <si>
    <t>No</t>
  </si>
  <si>
    <t>Total Points Required</t>
  </si>
  <si>
    <t>Percentage Towards Achievement</t>
  </si>
  <si>
    <t>Technical Document (Audited) &amp; Professional Narrative</t>
  </si>
  <si>
    <t>On-site Photographs &amp; Letters of Assurance – Owner AND Engineer</t>
  </si>
  <si>
    <t>Provide Fruits and Vegetables</t>
  </si>
  <si>
    <t>Promote Fruit and Vegetable Visibility</t>
  </si>
  <si>
    <t>Prohibit Indoor Smoking</t>
  </si>
  <si>
    <t>Prohibit Outdoor Smoking</t>
  </si>
  <si>
    <t>Restrict Asbestos</t>
  </si>
  <si>
    <t>Manage Asbestos Hazards</t>
  </si>
  <si>
    <t>Select Project Survey</t>
  </si>
  <si>
    <t>Administer Annual Survey and Report Results</t>
  </si>
  <si>
    <t>Facilitate Healthy Re-entry</t>
  </si>
  <si>
    <t>Establish Health Entry Requirements</t>
  </si>
  <si>
    <t>Sister Feature status</t>
  </si>
  <si>
    <t>Different status?</t>
  </si>
  <si>
    <t>Must be paired with</t>
  </si>
  <si>
    <t>Pursuing?</t>
  </si>
  <si>
    <t>Total Targeted Points (excluding Maybes)</t>
  </si>
  <si>
    <t xml:space="preserve">In column H, indicate which achievement path the project would pursue. Some WELL features provide extra points for implementation within leased spaces. </t>
  </si>
  <si>
    <t>The "must be paired with" column D indicates strategies that must be pursued together due to planned WELL updates.</t>
  </si>
  <si>
    <t>Utilize this document to access feasibility of implementing the WELL Opertions Rating. Click on the WELL feature name to view the specific requirements for that strategy.</t>
  </si>
  <si>
    <t>WELL Operations Rating Strategy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</si>
</sst>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2"/>
      <color theme="1"/>
      <name val="Aptos Narrow"/>
      <family val="2"/>
      <scheme val="minor"/>
    </font>
    <font>
      <sz val="12"/>
      <color theme="1"/>
      <name val="Aptos Narrow"/>
      <family val="2"/>
      <scheme val="minor"/>
    </font>
    <font>
      <u/>
      <sz val="12"/>
      <color theme="10"/>
      <name val="Aptos Narrow"/>
      <family val="2"/>
      <scheme val="minor"/>
    </font>
    <font>
      <b/>
      <sz val="14"/>
      <color rgb="FFFFFFFF"/>
      <name val="Calibri"/>
      <family val="2"/>
    </font>
    <font>
      <b/>
      <sz val="12"/>
      <color rgb="FF000000"/>
      <name val="Calibri"/>
      <family val="2"/>
    </font>
    <font>
      <i/>
      <sz val="12"/>
      <color rgb="FF000000"/>
      <name val="Calibri"/>
      <family val="2"/>
    </font>
    <font>
      <b/>
      <sz val="14"/>
      <color theme="0"/>
      <name val="Calibri"/>
      <family val="2"/>
    </font>
    <font>
      <b/>
      <sz val="14"/>
      <color theme="1"/>
      <name val="Calibri"/>
      <family val="2"/>
    </font>
    <font>
      <sz val="14"/>
      <color theme="1"/>
      <name val="Calibri"/>
      <family val="2"/>
    </font>
    <font>
      <sz val="12"/>
      <color rgb="FFFF0000"/>
      <name val="Aptos Narrow"/>
      <family val="2"/>
      <scheme val="minor"/>
    </font>
    <font>
      <b/>
      <sz val="12"/>
      <color rgb="FFFF0000"/>
      <name val="Aptos Narrow"/>
      <family val="2"/>
      <scheme val="minor"/>
    </font>
    <font>
      <b/>
      <sz val="16"/>
      <color theme="1"/>
      <name val="Calibri"/>
      <family val="2"/>
    </font>
    <font>
      <sz val="12"/>
      <color rgb="FF000000"/>
      <name val="Calibri"/>
      <family val="2"/>
    </font>
  </fonts>
  <fills count="8">
    <fill>
      <patternFill patternType="none"/>
    </fill>
    <fill>
      <patternFill patternType="gray125"/>
    </fill>
    <fill>
      <patternFill patternType="solid">
        <fgColor rgb="FF104861"/>
        <bgColor rgb="FF104861"/>
      </patternFill>
    </fill>
    <fill>
      <patternFill patternType="solid">
        <fgColor rgb="FFA6C9EC"/>
        <bgColor rgb="FFA6C9EC"/>
      </patternFill>
    </fill>
    <fill>
      <patternFill patternType="solid">
        <fgColor theme="3" tint="0.749992370372631"/>
        <bgColor rgb="FFA6C9EC"/>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4"/>
        <bgColor rgb="FFA6C9EC"/>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49">
    <xf numFmtId="0" fontId="0" fillId="0" borderId="0" xfId="0"/>
    <xf numFmtId="0" fontId="0" fillId="0" borderId="0" xfId="0" applyAlignment="1">
      <alignment vertical="center"/>
    </xf>
    <xf numFmtId="0" fontId="3" fillId="3" borderId="9" xfId="0" applyFont="1" applyFill="1" applyBorder="1" applyAlignment="1">
      <alignment vertical="center"/>
    </xf>
    <xf numFmtId="0" fontId="3" fillId="3" borderId="9" xfId="0" applyFont="1" applyFill="1" applyBorder="1" applyAlignment="1">
      <alignment vertical="center" wrapText="1"/>
    </xf>
    <xf numFmtId="0" fontId="3" fillId="3" borderId="9" xfId="0" applyFont="1" applyFill="1" applyBorder="1" applyAlignment="1">
      <alignment horizontal="center" vertical="center"/>
    </xf>
    <xf numFmtId="0" fontId="3" fillId="3" borderId="10" xfId="0" applyFont="1" applyFill="1" applyBorder="1" applyAlignment="1">
      <alignment horizontal="center" vertical="center" wrapText="1"/>
    </xf>
    <xf numFmtId="0" fontId="3" fillId="3" borderId="10" xfId="0" applyFont="1" applyFill="1" applyBorder="1" applyAlignment="1">
      <alignment vertical="center"/>
    </xf>
    <xf numFmtId="0" fontId="6" fillId="4" borderId="9" xfId="0" applyFont="1" applyFill="1" applyBorder="1" applyAlignment="1">
      <alignment vertical="center" wrapText="1"/>
    </xf>
    <xf numFmtId="0" fontId="0" fillId="0" borderId="4" xfId="0" applyBorder="1" applyAlignment="1">
      <alignment vertical="center"/>
    </xf>
    <xf numFmtId="0" fontId="2" fillId="0" borderId="0" xfId="2" applyAlignment="1">
      <alignment vertical="center" wrapText="1"/>
    </xf>
    <xf numFmtId="0" fontId="0" fillId="0" borderId="0" xfId="0" applyAlignment="1">
      <alignment vertical="center" wrapText="1"/>
    </xf>
    <xf numFmtId="0" fontId="0" fillId="0" borderId="0" xfId="0" applyAlignment="1">
      <alignment horizontal="center" vertical="center"/>
    </xf>
    <xf numFmtId="0" fontId="0" fillId="0" borderId="5" xfId="0" applyBorder="1" applyAlignment="1">
      <alignment vertical="center"/>
    </xf>
    <xf numFmtId="0" fontId="8" fillId="6" borderId="5" xfId="0" applyFont="1" applyFill="1" applyBorder="1" applyAlignment="1">
      <alignment vertical="center"/>
    </xf>
    <xf numFmtId="0" fontId="2" fillId="0" borderId="0" xfId="2" applyAlignment="1">
      <alignment horizontal="left" vertical="center" wrapText="1"/>
    </xf>
    <xf numFmtId="0" fontId="0" fillId="0" borderId="6" xfId="0" applyBorder="1" applyAlignment="1">
      <alignment vertical="center"/>
    </xf>
    <xf numFmtId="0" fontId="2" fillId="0" borderId="7" xfId="2" applyBorder="1" applyAlignment="1">
      <alignment vertical="center" wrapText="1"/>
    </xf>
    <xf numFmtId="0" fontId="0" fillId="0" borderId="7" xfId="0" applyBorder="1" applyAlignment="1">
      <alignment vertical="center" wrapText="1"/>
    </xf>
    <xf numFmtId="0" fontId="0" fillId="0" borderId="7" xfId="0" applyBorder="1" applyAlignment="1">
      <alignment horizontal="center" vertical="center"/>
    </xf>
    <xf numFmtId="0" fontId="0" fillId="0" borderId="8" xfId="0" applyBorder="1" applyAlignment="1">
      <alignment vertical="center"/>
    </xf>
    <xf numFmtId="0" fontId="8" fillId="6" borderId="8" xfId="0" applyFont="1" applyFill="1" applyBorder="1" applyAlignment="1">
      <alignment vertical="center"/>
    </xf>
    <xf numFmtId="0" fontId="0" fillId="0" borderId="5" xfId="0" applyBorder="1" applyAlignment="1">
      <alignment horizontal="right" vertical="center"/>
    </xf>
    <xf numFmtId="9" fontId="0" fillId="0" borderId="0" xfId="1" applyFont="1" applyAlignment="1">
      <alignment vertical="center"/>
    </xf>
    <xf numFmtId="0" fontId="10" fillId="0" borderId="0" xfId="0" applyFont="1" applyAlignment="1">
      <alignment horizontal="right" vertical="center"/>
    </xf>
    <xf numFmtId="0" fontId="9" fillId="0" borderId="0" xfId="0" applyFont="1" applyAlignment="1">
      <alignment vertical="center"/>
    </xf>
    <xf numFmtId="0" fontId="9" fillId="0" borderId="0" xfId="0" applyFont="1" applyAlignment="1">
      <alignment horizontal="center"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7" borderId="10" xfId="0" applyFont="1" applyFill="1" applyBorder="1" applyAlignment="1">
      <alignment horizontal="center" vertical="center" wrapText="1"/>
    </xf>
    <xf numFmtId="0" fontId="11" fillId="0" borderId="0" xfId="0" applyFont="1" applyAlignment="1">
      <alignment vertical="center"/>
    </xf>
    <xf numFmtId="0" fontId="3" fillId="2" borderId="1"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4" fillId="0" borderId="4"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12" fillId="0" borderId="4" xfId="0" applyFont="1" applyBorder="1" applyAlignment="1">
      <alignment horizontal="left" vertical="center" wrapText="1"/>
    </xf>
    <xf numFmtId="0" fontId="12" fillId="0" borderId="0" xfId="0" applyFont="1" applyAlignment="1">
      <alignment horizontal="left" vertical="center" wrapText="1"/>
    </xf>
    <xf numFmtId="0" fontId="12" fillId="0" borderId="5" xfId="0" applyFont="1" applyBorder="1" applyAlignment="1">
      <alignment horizontal="left" vertical="center" wrapText="1"/>
    </xf>
    <xf numFmtId="0" fontId="12" fillId="0" borderId="4" xfId="0" applyFont="1" applyBorder="1" applyAlignment="1">
      <alignment horizontal="left" vertical="center"/>
    </xf>
    <xf numFmtId="0" fontId="12" fillId="0" borderId="0" xfId="0" applyFont="1" applyAlignment="1">
      <alignment horizontal="left" vertical="center"/>
    </xf>
    <xf numFmtId="0" fontId="12" fillId="0" borderId="5" xfId="0" applyFont="1" applyBorder="1" applyAlignment="1">
      <alignment horizontal="left" vertical="center"/>
    </xf>
    <xf numFmtId="0" fontId="7" fillId="5" borderId="10" xfId="0" applyFont="1" applyFill="1" applyBorder="1" applyAlignment="1">
      <alignment horizontal="left" vertical="center"/>
    </xf>
    <xf numFmtId="0" fontId="7" fillId="5" borderId="11" xfId="0" applyFont="1" applyFill="1" applyBorder="1" applyAlignment="1">
      <alignment horizontal="left" vertical="center"/>
    </xf>
    <xf numFmtId="0" fontId="7" fillId="5" borderId="12" xfId="0" applyFont="1" applyFill="1" applyBorder="1" applyAlignment="1">
      <alignment horizontal="left" vertical="center"/>
    </xf>
    <xf numFmtId="0" fontId="5" fillId="0" borderId="4" xfId="0" applyFont="1" applyBorder="1" applyAlignment="1">
      <alignment vertical="center" wrapText="1"/>
    </xf>
    <xf numFmtId="0" fontId="5" fillId="0" borderId="0" xfId="0" applyFont="1" applyAlignment="1">
      <alignment vertical="center" wrapText="1"/>
    </xf>
    <xf numFmtId="0" fontId="5" fillId="0" borderId="5" xfId="0" applyFont="1" applyBorder="1" applyAlignment="1">
      <alignment vertical="center" wrapText="1"/>
    </xf>
  </cellXfs>
  <cellStyles count="3">
    <cellStyle name="Hyperlink" xfId="2" builtinId="8"/>
    <cellStyle name="Normal" xfId="0" builtinId="0"/>
    <cellStyle name="Percent" xfId="1" builtinId="5"/>
  </cellStyles>
  <dxfs count="4">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Structure" Target="richData/rdrichvaluestructur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alcChain" Target="calcChain.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v2.wellcertified.com/en/wellv2/water/feature/5" TargetMode="External"/><Relationship Id="rId18" Type="http://schemas.openxmlformats.org/officeDocument/2006/relationships/hyperlink" Target="https://v2.wellcertified.com/en/wellv2/nourishment/feature/1" TargetMode="External"/><Relationship Id="rId26" Type="http://schemas.openxmlformats.org/officeDocument/2006/relationships/hyperlink" Target="https://v2.wellcertified.com/en/wellv2/materials/feature/1" TargetMode="External"/><Relationship Id="rId39" Type="http://schemas.openxmlformats.org/officeDocument/2006/relationships/hyperlink" Target="https://v2.wellcertified.com/en/wellv2/community/feature/4" TargetMode="External"/><Relationship Id="rId21" Type="http://schemas.openxmlformats.org/officeDocument/2006/relationships/hyperlink" Target="https://v2.wellcertified.com/en/wellv2/movement/feature/11" TargetMode="External"/><Relationship Id="rId34" Type="http://schemas.openxmlformats.org/officeDocument/2006/relationships/hyperlink" Target="https://v2.wellcertified.com/en/wellv2/materials/feature/12" TargetMode="External"/><Relationship Id="rId42" Type="http://schemas.openxmlformats.org/officeDocument/2006/relationships/hyperlink" Target="https://v2.wellcertified.com/en/wellv2/community/feature/15" TargetMode="External"/><Relationship Id="rId47" Type="http://schemas.openxmlformats.org/officeDocument/2006/relationships/hyperlink" Target="https://v2.wellcertified.com/en/wellv2/nourishment/feature/1" TargetMode="External"/><Relationship Id="rId50" Type="http://schemas.openxmlformats.org/officeDocument/2006/relationships/hyperlink" Target="https://v2.wellcertified.com/en/wellv2/community/feature/11" TargetMode="External"/><Relationship Id="rId55" Type="http://schemas.openxmlformats.org/officeDocument/2006/relationships/hyperlink" Target="https://v2.wellcertified.com/en/wellv2/community/feature/17" TargetMode="External"/><Relationship Id="rId7" Type="http://schemas.openxmlformats.org/officeDocument/2006/relationships/hyperlink" Target="https://v2.wellcertified.com/en/wellv2/air/feature/12" TargetMode="External"/><Relationship Id="rId2" Type="http://schemas.openxmlformats.org/officeDocument/2006/relationships/hyperlink" Target="https://v2.wellcertified.com/en/wellv2/air/feature/2" TargetMode="External"/><Relationship Id="rId16" Type="http://schemas.openxmlformats.org/officeDocument/2006/relationships/hyperlink" Target="https://v2.wellcertified.com/en/wellv2/water/feature/8" TargetMode="External"/><Relationship Id="rId29" Type="http://schemas.openxmlformats.org/officeDocument/2006/relationships/hyperlink" Target="https://v2.wellcertified.com/en/wellv2/materials/feature/3" TargetMode="External"/><Relationship Id="rId11" Type="http://schemas.openxmlformats.org/officeDocument/2006/relationships/hyperlink" Target="https://v2.wellcertified.com/en/wellv2/water/feature/3" TargetMode="External"/><Relationship Id="rId24" Type="http://schemas.openxmlformats.org/officeDocument/2006/relationships/hyperlink" Target="https://v2.wellcertified.com/en/wellv2/thermal_comfort/feature/4" TargetMode="External"/><Relationship Id="rId32" Type="http://schemas.openxmlformats.org/officeDocument/2006/relationships/hyperlink" Target="https://v2.wellcertified.com/en/wellv2/materials/feature/11" TargetMode="External"/><Relationship Id="rId37" Type="http://schemas.openxmlformats.org/officeDocument/2006/relationships/hyperlink" Target="https://v2.wellcertified.com/en/wellv2/community/feature/3" TargetMode="External"/><Relationship Id="rId40" Type="http://schemas.openxmlformats.org/officeDocument/2006/relationships/hyperlink" Target="https://v2.wellcertified.com/en/wellv2/community/feature/5" TargetMode="External"/><Relationship Id="rId45" Type="http://schemas.openxmlformats.org/officeDocument/2006/relationships/hyperlink" Target="https://v2.wellcertified.com/en/wellv2/community/feature/17" TargetMode="External"/><Relationship Id="rId53" Type="http://schemas.openxmlformats.org/officeDocument/2006/relationships/hyperlink" Target="https://v2.wellcertified.com/en/wellv2/community/feature/13" TargetMode="External"/><Relationship Id="rId5" Type="http://schemas.openxmlformats.org/officeDocument/2006/relationships/hyperlink" Target="https://v2.wellcertified.com/en/wellv2/air/feature/9" TargetMode="External"/><Relationship Id="rId10" Type="http://schemas.openxmlformats.org/officeDocument/2006/relationships/hyperlink" Target="https://v2.wellcertified.com/en/wellv2/air/feature/14" TargetMode="External"/><Relationship Id="rId19" Type="http://schemas.openxmlformats.org/officeDocument/2006/relationships/hyperlink" Target="https://v2.wellcertified.com/en/wellv2/light/feature/9" TargetMode="External"/><Relationship Id="rId31" Type="http://schemas.openxmlformats.org/officeDocument/2006/relationships/hyperlink" Target="https://v2.wellcertified.com/en/wellv2/materials/feature/10" TargetMode="External"/><Relationship Id="rId44" Type="http://schemas.openxmlformats.org/officeDocument/2006/relationships/hyperlink" Target="https://v2.wellcertified.com/en/wellv2/community/feature/15" TargetMode="External"/><Relationship Id="rId52" Type="http://schemas.openxmlformats.org/officeDocument/2006/relationships/hyperlink" Target="https://v2.wellcertified.com/en/wellv2/community/feature/13" TargetMode="External"/><Relationship Id="rId4" Type="http://schemas.openxmlformats.org/officeDocument/2006/relationships/hyperlink" Target="https://v2.wellcertified.com/en/wellv2/air/feature/8" TargetMode="External"/><Relationship Id="rId9" Type="http://schemas.openxmlformats.org/officeDocument/2006/relationships/hyperlink" Target="https://v2.wellcertified.com/en/wellv2/air/feature/13" TargetMode="External"/><Relationship Id="rId14" Type="http://schemas.openxmlformats.org/officeDocument/2006/relationships/hyperlink" Target="https://v2.wellcertified.com/en/wellv2/water/feature/7" TargetMode="External"/><Relationship Id="rId22" Type="http://schemas.openxmlformats.org/officeDocument/2006/relationships/hyperlink" Target="https://v2.wellcertified.com/en/wellv2/thermal_comfort/feature/2" TargetMode="External"/><Relationship Id="rId27" Type="http://schemas.openxmlformats.org/officeDocument/2006/relationships/hyperlink" Target="https://v2.wellcertified.com/en/wellv2/materials/feature/2" TargetMode="External"/><Relationship Id="rId30" Type="http://schemas.openxmlformats.org/officeDocument/2006/relationships/hyperlink" Target="https://v2.wellcertified.com/en/wellv2/materials/feature/9" TargetMode="External"/><Relationship Id="rId35" Type="http://schemas.openxmlformats.org/officeDocument/2006/relationships/hyperlink" Target="https://v2.wellcertified.com/en/wellv2/mind/feature/7" TargetMode="External"/><Relationship Id="rId43" Type="http://schemas.openxmlformats.org/officeDocument/2006/relationships/hyperlink" Target="https://v2.wellcertified.com/en/wellv2/community/feature/15" TargetMode="External"/><Relationship Id="rId48" Type="http://schemas.openxmlformats.org/officeDocument/2006/relationships/hyperlink" Target="https://v2.wellcertified.com/en/wellv2/nourishment/feature/13" TargetMode="External"/><Relationship Id="rId8" Type="http://schemas.openxmlformats.org/officeDocument/2006/relationships/hyperlink" Target="https://v2.wellcertified.com/en/wellv2/air/feature/13" TargetMode="External"/><Relationship Id="rId51" Type="http://schemas.openxmlformats.org/officeDocument/2006/relationships/hyperlink" Target="https://v2.wellcertified.com/en/wellv2/community/feature/13" TargetMode="External"/><Relationship Id="rId3" Type="http://schemas.openxmlformats.org/officeDocument/2006/relationships/hyperlink" Target="https://v2.wellcertified.com/en/wellv2/air/feature/8" TargetMode="External"/><Relationship Id="rId12" Type="http://schemas.openxmlformats.org/officeDocument/2006/relationships/hyperlink" Target="https://v2.wellcertified.com/en/wellv2/water/feature/5" TargetMode="External"/><Relationship Id="rId17" Type="http://schemas.openxmlformats.org/officeDocument/2006/relationships/hyperlink" Target="https://v2.wellcertified.com/en/wellv2/water/feature/9" TargetMode="External"/><Relationship Id="rId25" Type="http://schemas.openxmlformats.org/officeDocument/2006/relationships/hyperlink" Target="https://v2.wellcertified.com/en/wellv2/sound/feature/1" TargetMode="External"/><Relationship Id="rId33" Type="http://schemas.openxmlformats.org/officeDocument/2006/relationships/hyperlink" Target="https://v2.wellcertified.com/en/wellv2/materials/feature/11" TargetMode="External"/><Relationship Id="rId38" Type="http://schemas.openxmlformats.org/officeDocument/2006/relationships/hyperlink" Target="https://v2.wellcertified.com/en/wellv2/community/feature/4" TargetMode="External"/><Relationship Id="rId46" Type="http://schemas.openxmlformats.org/officeDocument/2006/relationships/hyperlink" Target="https://v2.wellcertified.com/en/wellv2/community/feature/20" TargetMode="External"/><Relationship Id="rId20" Type="http://schemas.openxmlformats.org/officeDocument/2006/relationships/hyperlink" Target="https://v2.wellcertified.com/en/wellv2/movement/feature/11" TargetMode="External"/><Relationship Id="rId41" Type="http://schemas.openxmlformats.org/officeDocument/2006/relationships/hyperlink" Target="https://v2.wellcertified.com/en/wellv2/community/feature/14" TargetMode="External"/><Relationship Id="rId54" Type="http://schemas.openxmlformats.org/officeDocument/2006/relationships/hyperlink" Target="https://v2.wellcertified.com/en/wellv2/community/feature/14" TargetMode="External"/><Relationship Id="rId1" Type="http://schemas.openxmlformats.org/officeDocument/2006/relationships/hyperlink" Target="https://v2.wellcertified.com/en/wellv2/air/feature/2" TargetMode="External"/><Relationship Id="rId6" Type="http://schemas.openxmlformats.org/officeDocument/2006/relationships/hyperlink" Target="https://v2.wellcertified.com/en/wellv2/air/feature/10" TargetMode="External"/><Relationship Id="rId15" Type="http://schemas.openxmlformats.org/officeDocument/2006/relationships/hyperlink" Target="https://v2.wellcertified.com/en/wellv2/water/feature/8" TargetMode="External"/><Relationship Id="rId23" Type="http://schemas.openxmlformats.org/officeDocument/2006/relationships/hyperlink" Target="https://v2.wellcertified.com/en/wellv2/thermal_comfort/feature/4" TargetMode="External"/><Relationship Id="rId28" Type="http://schemas.openxmlformats.org/officeDocument/2006/relationships/hyperlink" Target="https://v2.wellcertified.com/en/wellv2/materials/feature/2" TargetMode="External"/><Relationship Id="rId36" Type="http://schemas.openxmlformats.org/officeDocument/2006/relationships/hyperlink" Target="https://v2.wellcertified.com/en/wellv2/community/feature/1" TargetMode="External"/><Relationship Id="rId49" Type="http://schemas.openxmlformats.org/officeDocument/2006/relationships/hyperlink" Target="https://v2.wellcertified.com/en/wellv2/community/feature/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A9C70-090D-2D4F-B01C-DFAE3AB9ECF5}">
  <sheetPr codeName="Sheet7"/>
  <dimension ref="A1:J109"/>
  <sheetViews>
    <sheetView tabSelected="1" zoomScaleNormal="100" workbookViewId="0">
      <selection activeCell="N83" sqref="N83"/>
    </sheetView>
  </sheetViews>
  <sheetFormatPr baseColWidth="10" defaultColWidth="10.83203125" defaultRowHeight="16" x14ac:dyDescent="0.2"/>
  <cols>
    <col min="1" max="1" width="23.33203125" style="1" customWidth="1"/>
    <col min="2" max="2" width="45" style="1" customWidth="1"/>
    <col min="3" max="3" width="56.6640625" style="10" customWidth="1"/>
    <col min="4" max="6" width="15.33203125" style="11" customWidth="1"/>
    <col min="7" max="7" width="98.5" style="1" customWidth="1"/>
    <col min="8" max="8" width="16.1640625" style="1" bestFit="1" customWidth="1"/>
    <col min="9" max="9" width="12.1640625" style="1" hidden="1" customWidth="1"/>
    <col min="10" max="10" width="8" style="1" hidden="1" customWidth="1"/>
    <col min="11" max="11" width="10.83203125" style="1" customWidth="1"/>
    <col min="12" max="16384" width="10.83203125" style="1"/>
  </cols>
  <sheetData>
    <row r="1" spans="1:10" ht="21" x14ac:dyDescent="0.2">
      <c r="A1" s="30" t="s">
        <v>207</v>
      </c>
      <c r="D1" s="10"/>
    </row>
    <row r="2" spans="1:10" ht="19" x14ac:dyDescent="0.2">
      <c r="A2" s="31" t="s">
        <v>0</v>
      </c>
      <c r="B2" s="32"/>
      <c r="C2" s="32"/>
      <c r="D2" s="32"/>
      <c r="E2" s="32"/>
      <c r="F2" s="32"/>
      <c r="G2" s="32"/>
      <c r="H2" s="33"/>
    </row>
    <row r="3" spans="1:10" ht="21" customHeight="1" x14ac:dyDescent="0.2">
      <c r="A3" s="34" t="s">
        <v>206</v>
      </c>
      <c r="B3" s="35"/>
      <c r="C3" s="35"/>
      <c r="D3" s="35"/>
      <c r="E3" s="35"/>
      <c r="F3" s="35"/>
      <c r="G3" s="35"/>
      <c r="H3" s="36"/>
    </row>
    <row r="4" spans="1:10" ht="17" customHeight="1" x14ac:dyDescent="0.2">
      <c r="A4" s="37" t="s">
        <v>204</v>
      </c>
      <c r="B4" s="38"/>
      <c r="C4" s="38"/>
      <c r="D4" s="38"/>
      <c r="E4" s="38"/>
      <c r="F4" s="38"/>
      <c r="G4" s="38"/>
      <c r="H4" s="39"/>
    </row>
    <row r="5" spans="1:10" x14ac:dyDescent="0.2">
      <c r="A5" s="40" t="s">
        <v>205</v>
      </c>
      <c r="B5" s="41"/>
      <c r="C5" s="41"/>
      <c r="D5" s="41"/>
      <c r="E5" s="41"/>
      <c r="F5" s="41"/>
      <c r="G5" s="41"/>
      <c r="H5" s="42"/>
    </row>
    <row r="6" spans="1:10" ht="15.75" customHeight="1" x14ac:dyDescent="0.2">
      <c r="A6" s="46" t="s">
        <v>1</v>
      </c>
      <c r="B6" s="47"/>
      <c r="C6" s="47"/>
      <c r="D6" s="47"/>
      <c r="E6" s="47"/>
      <c r="F6" s="47"/>
      <c r="G6" s="47"/>
      <c r="H6" s="48"/>
    </row>
    <row r="7" spans="1:10" x14ac:dyDescent="0.2">
      <c r="A7" s="46"/>
      <c r="B7" s="47"/>
      <c r="C7" s="47"/>
      <c r="D7" s="47"/>
      <c r="E7" s="47"/>
      <c r="F7" s="47"/>
      <c r="G7" s="47"/>
      <c r="H7" s="48"/>
    </row>
    <row r="8" spans="1:10" x14ac:dyDescent="0.2">
      <c r="A8" s="46"/>
      <c r="B8" s="47"/>
      <c r="C8" s="47"/>
      <c r="D8" s="47"/>
      <c r="E8" s="47"/>
      <c r="F8" s="47"/>
      <c r="G8" s="47"/>
      <c r="H8" s="48"/>
    </row>
    <row r="9" spans="1:10" x14ac:dyDescent="0.2">
      <c r="A9" s="46"/>
      <c r="B9" s="47"/>
      <c r="C9" s="47"/>
      <c r="D9" s="47"/>
      <c r="E9" s="47"/>
      <c r="F9" s="47"/>
      <c r="G9" s="47"/>
      <c r="H9" s="48"/>
    </row>
    <row r="10" spans="1:10" x14ac:dyDescent="0.2">
      <c r="A10" s="46"/>
      <c r="B10" s="47"/>
      <c r="C10" s="47"/>
      <c r="D10" s="47"/>
      <c r="E10" s="47"/>
      <c r="F10" s="47"/>
      <c r="G10" s="47"/>
      <c r="H10" s="48"/>
    </row>
    <row r="11" spans="1:10" x14ac:dyDescent="0.2">
      <c r="A11" s="46"/>
      <c r="B11" s="47"/>
      <c r="C11" s="47"/>
      <c r="D11" s="47"/>
      <c r="E11" s="47"/>
      <c r="F11" s="47"/>
      <c r="G11" s="47"/>
      <c r="H11" s="48"/>
    </row>
    <row r="12" spans="1:10" x14ac:dyDescent="0.2">
      <c r="A12" s="46"/>
      <c r="B12" s="47"/>
      <c r="C12" s="47"/>
      <c r="D12" s="47"/>
      <c r="E12" s="47"/>
      <c r="F12" s="47"/>
      <c r="G12" s="47"/>
      <c r="H12" s="48"/>
    </row>
    <row r="13" spans="1:10" x14ac:dyDescent="0.2">
      <c r="A13" s="26"/>
      <c r="B13" s="27"/>
      <c r="C13" s="27"/>
      <c r="D13" s="27"/>
      <c r="E13" s="27"/>
      <c r="F13" s="27"/>
      <c r="G13" s="27"/>
      <c r="H13" s="28"/>
    </row>
    <row r="14" spans="1:10" ht="51" x14ac:dyDescent="0.2">
      <c r="A14" s="2" t="s">
        <v>2</v>
      </c>
      <c r="B14" s="2" t="s">
        <v>3</v>
      </c>
      <c r="C14" s="3" t="s">
        <v>4</v>
      </c>
      <c r="D14" s="29" t="s">
        <v>201</v>
      </c>
      <c r="E14" s="4" t="s">
        <v>5</v>
      </c>
      <c r="F14" s="5" t="s">
        <v>6</v>
      </c>
      <c r="G14" s="6" t="s">
        <v>7</v>
      </c>
      <c r="H14" s="7" t="s">
        <v>202</v>
      </c>
      <c r="I14" s="10" t="s">
        <v>199</v>
      </c>
      <c r="J14" s="10" t="s">
        <v>200</v>
      </c>
    </row>
    <row r="15" spans="1:10" ht="19" x14ac:dyDescent="0.2">
      <c r="A15" s="43" t="s">
        <v>8</v>
      </c>
      <c r="B15" s="44"/>
      <c r="C15" s="44"/>
      <c r="D15" s="44"/>
      <c r="E15" s="44"/>
      <c r="F15" s="44"/>
      <c r="G15" s="44"/>
      <c r="H15" s="45"/>
    </row>
    <row r="16" spans="1:10" ht="19" x14ac:dyDescent="0.2">
      <c r="A16" s="8" t="s">
        <v>9</v>
      </c>
      <c r="B16" s="9" t="s">
        <v>10</v>
      </c>
      <c r="C16" s="10" t="s">
        <v>191</v>
      </c>
      <c r="D16" s="11" t="s">
        <v>13</v>
      </c>
      <c r="E16" s="11">
        <v>1.5</v>
      </c>
      <c r="F16" s="11" t="s">
        <v>11</v>
      </c>
      <c r="G16" s="12" t="s">
        <v>12</v>
      </c>
      <c r="H16" s="13"/>
      <c r="I16" s="1">
        <f t="shared" ref="I16:I47" si="0">_xlfn.XLOOKUP(D16,$A$16:$A$79,$H$16:$H$79,"",0)</f>
        <v>0</v>
      </c>
      <c r="J16" s="1" t="b">
        <f>IF(LEN(D16)&gt;0,I16&lt;&gt;H16)</f>
        <v>0</v>
      </c>
    </row>
    <row r="17" spans="1:10" ht="19" x14ac:dyDescent="0.2">
      <c r="A17" s="8" t="s">
        <v>13</v>
      </c>
      <c r="B17" s="14" t="s">
        <v>10</v>
      </c>
      <c r="C17" s="10" t="s">
        <v>192</v>
      </c>
      <c r="D17" s="11" t="s">
        <v>9</v>
      </c>
      <c r="E17" s="11">
        <v>1.5</v>
      </c>
      <c r="F17" s="11" t="s">
        <v>11</v>
      </c>
      <c r="G17" s="12" t="s">
        <v>14</v>
      </c>
      <c r="H17" s="13"/>
      <c r="I17" s="1">
        <f t="shared" si="0"/>
        <v>0</v>
      </c>
      <c r="J17" s="1" t="b">
        <f t="shared" ref="J17:J79" si="1">IF(LEN(D17)&gt;0,I17&lt;&gt;H17)</f>
        <v>0</v>
      </c>
    </row>
    <row r="18" spans="1:10" ht="19" x14ac:dyDescent="0.2">
      <c r="A18" s="8" t="s">
        <v>15</v>
      </c>
      <c r="B18" s="9" t="s">
        <v>16</v>
      </c>
      <c r="C18" s="10" t="s">
        <v>17</v>
      </c>
      <c r="E18" s="11">
        <v>0.5</v>
      </c>
      <c r="F18" s="11">
        <v>1</v>
      </c>
      <c r="G18" s="12" t="s">
        <v>18</v>
      </c>
      <c r="H18" s="13"/>
      <c r="I18" s="1" t="str">
        <f t="shared" si="0"/>
        <v/>
      </c>
      <c r="J18" s="1" t="b">
        <f t="shared" si="1"/>
        <v>0</v>
      </c>
    </row>
    <row r="19" spans="1:10" ht="19" x14ac:dyDescent="0.2">
      <c r="A19" s="8" t="s">
        <v>19</v>
      </c>
      <c r="B19" s="9" t="s">
        <v>16</v>
      </c>
      <c r="C19" s="10" t="s">
        <v>20</v>
      </c>
      <c r="E19" s="11">
        <v>1</v>
      </c>
      <c r="F19" s="11" t="s">
        <v>11</v>
      </c>
      <c r="G19" s="12" t="s">
        <v>21</v>
      </c>
      <c r="H19" s="13"/>
      <c r="I19" s="1" t="str">
        <f t="shared" si="0"/>
        <v/>
      </c>
      <c r="J19" s="1" t="b">
        <f t="shared" si="1"/>
        <v>0</v>
      </c>
    </row>
    <row r="20" spans="1:10" ht="19" x14ac:dyDescent="0.2">
      <c r="A20" s="8" t="s">
        <v>22</v>
      </c>
      <c r="B20" s="9" t="s">
        <v>23</v>
      </c>
      <c r="C20" s="10" t="s">
        <v>24</v>
      </c>
      <c r="E20" s="11">
        <v>2</v>
      </c>
      <c r="F20" s="11" t="s">
        <v>11</v>
      </c>
      <c r="G20" s="12" t="s">
        <v>25</v>
      </c>
      <c r="H20" s="13"/>
      <c r="I20" s="1" t="str">
        <f t="shared" si="0"/>
        <v/>
      </c>
      <c r="J20" s="1" t="b">
        <f t="shared" si="1"/>
        <v>0</v>
      </c>
    </row>
    <row r="21" spans="1:10" ht="19" x14ac:dyDescent="0.2">
      <c r="A21" s="8" t="s">
        <v>26</v>
      </c>
      <c r="B21" s="9" t="s">
        <v>27</v>
      </c>
      <c r="C21" s="10" t="s">
        <v>28</v>
      </c>
      <c r="E21" s="11">
        <v>2</v>
      </c>
      <c r="F21" s="11" t="s">
        <v>11</v>
      </c>
      <c r="G21" s="12" t="s">
        <v>188</v>
      </c>
      <c r="H21" s="13"/>
      <c r="I21" s="1" t="str">
        <f t="shared" si="0"/>
        <v/>
      </c>
      <c r="J21" s="1" t="b">
        <f t="shared" si="1"/>
        <v>0</v>
      </c>
    </row>
    <row r="22" spans="1:10" ht="19" x14ac:dyDescent="0.2">
      <c r="A22" s="8" t="s">
        <v>29</v>
      </c>
      <c r="B22" s="9" t="s">
        <v>30</v>
      </c>
      <c r="C22" s="10" t="s">
        <v>31</v>
      </c>
      <c r="E22" s="11">
        <v>1</v>
      </c>
      <c r="F22" s="11" t="s">
        <v>11</v>
      </c>
      <c r="G22" s="12" t="s">
        <v>18</v>
      </c>
      <c r="H22" s="13"/>
      <c r="I22" s="1" t="str">
        <f t="shared" si="0"/>
        <v/>
      </c>
      <c r="J22" s="1" t="b">
        <f t="shared" si="1"/>
        <v>0</v>
      </c>
    </row>
    <row r="23" spans="1:10" ht="19" x14ac:dyDescent="0.2">
      <c r="A23" s="8" t="s">
        <v>32</v>
      </c>
      <c r="B23" s="9" t="s">
        <v>33</v>
      </c>
      <c r="C23" s="10" t="s">
        <v>34</v>
      </c>
      <c r="E23" s="11">
        <v>2</v>
      </c>
      <c r="F23" s="11" t="s">
        <v>11</v>
      </c>
      <c r="G23" s="12" t="s">
        <v>18</v>
      </c>
      <c r="H23" s="13"/>
      <c r="I23" s="1" t="str">
        <f t="shared" si="0"/>
        <v/>
      </c>
      <c r="J23" s="1" t="b">
        <f t="shared" si="1"/>
        <v>0</v>
      </c>
    </row>
    <row r="24" spans="1:10" ht="19" x14ac:dyDescent="0.2">
      <c r="A24" s="8" t="s">
        <v>35</v>
      </c>
      <c r="B24" s="9" t="s">
        <v>33</v>
      </c>
      <c r="C24" s="10" t="s">
        <v>36</v>
      </c>
      <c r="E24" s="11">
        <v>2</v>
      </c>
      <c r="F24" s="11" t="s">
        <v>11</v>
      </c>
      <c r="G24" s="12" t="s">
        <v>37</v>
      </c>
      <c r="H24" s="13"/>
      <c r="I24" s="1" t="str">
        <f t="shared" si="0"/>
        <v/>
      </c>
      <c r="J24" s="1" t="b">
        <f t="shared" si="1"/>
        <v>0</v>
      </c>
    </row>
    <row r="25" spans="1:10" ht="19" x14ac:dyDescent="0.2">
      <c r="A25" s="8" t="s">
        <v>38</v>
      </c>
      <c r="B25" s="9" t="s">
        <v>39</v>
      </c>
      <c r="C25" s="10" t="s">
        <v>40</v>
      </c>
      <c r="E25" s="11">
        <v>2</v>
      </c>
      <c r="F25" s="11" t="s">
        <v>11</v>
      </c>
      <c r="G25" s="12" t="s">
        <v>18</v>
      </c>
      <c r="H25" s="13"/>
      <c r="I25" s="1" t="str">
        <f t="shared" si="0"/>
        <v/>
      </c>
      <c r="J25" s="1" t="b">
        <f t="shared" si="1"/>
        <v>0</v>
      </c>
    </row>
    <row r="26" spans="1:10" ht="19" x14ac:dyDescent="0.2">
      <c r="A26" s="43" t="s">
        <v>41</v>
      </c>
      <c r="B26" s="44"/>
      <c r="C26" s="44"/>
      <c r="D26" s="44"/>
      <c r="E26" s="44"/>
      <c r="F26" s="44"/>
      <c r="G26" s="44"/>
      <c r="H26" s="45"/>
      <c r="I26" s="1" t="str">
        <f t="shared" si="0"/>
        <v/>
      </c>
      <c r="J26" s="1" t="b">
        <f t="shared" si="1"/>
        <v>0</v>
      </c>
    </row>
    <row r="27" spans="1:10" ht="19" x14ac:dyDescent="0.2">
      <c r="A27" s="8" t="s">
        <v>42</v>
      </c>
      <c r="B27" s="9" t="s">
        <v>43</v>
      </c>
      <c r="C27" s="10" t="s">
        <v>44</v>
      </c>
      <c r="E27" s="11">
        <v>3</v>
      </c>
      <c r="F27" s="11" t="s">
        <v>11</v>
      </c>
      <c r="G27" s="12" t="s">
        <v>45</v>
      </c>
      <c r="H27" s="13"/>
      <c r="I27" s="1" t="str">
        <f t="shared" si="0"/>
        <v/>
      </c>
      <c r="J27" s="1" t="b">
        <f t="shared" si="1"/>
        <v>0</v>
      </c>
    </row>
    <row r="28" spans="1:10" ht="19" x14ac:dyDescent="0.2">
      <c r="A28" s="8" t="s">
        <v>46</v>
      </c>
      <c r="B28" s="9" t="s">
        <v>47</v>
      </c>
      <c r="C28" s="10" t="s">
        <v>48</v>
      </c>
      <c r="E28" s="11">
        <v>2</v>
      </c>
      <c r="F28" s="11" t="s">
        <v>11</v>
      </c>
      <c r="G28" s="12" t="s">
        <v>49</v>
      </c>
      <c r="H28" s="13"/>
      <c r="I28" s="1" t="str">
        <f t="shared" si="0"/>
        <v/>
      </c>
      <c r="J28" s="1" t="b">
        <f t="shared" si="1"/>
        <v>0</v>
      </c>
    </row>
    <row r="29" spans="1:10" ht="19" x14ac:dyDescent="0.2">
      <c r="A29" s="8" t="s">
        <v>50</v>
      </c>
      <c r="B29" s="9" t="s">
        <v>47</v>
      </c>
      <c r="C29" s="10" t="s">
        <v>51</v>
      </c>
      <c r="E29" s="11">
        <v>1</v>
      </c>
      <c r="F29" s="11" t="s">
        <v>11</v>
      </c>
      <c r="G29" s="12" t="s">
        <v>12</v>
      </c>
      <c r="H29" s="13"/>
      <c r="I29" s="1" t="str">
        <f t="shared" si="0"/>
        <v/>
      </c>
      <c r="J29" s="1" t="b">
        <f t="shared" si="1"/>
        <v>0</v>
      </c>
    </row>
    <row r="30" spans="1:10" ht="19" x14ac:dyDescent="0.2">
      <c r="A30" s="8" t="s">
        <v>52</v>
      </c>
      <c r="B30" s="9" t="s">
        <v>53</v>
      </c>
      <c r="C30" s="10" t="s">
        <v>54</v>
      </c>
      <c r="E30" s="11">
        <v>2</v>
      </c>
      <c r="F30" s="11" t="s">
        <v>11</v>
      </c>
      <c r="G30" s="12" t="s">
        <v>55</v>
      </c>
      <c r="H30" s="13"/>
      <c r="I30" s="1" t="str">
        <f t="shared" si="0"/>
        <v/>
      </c>
      <c r="J30" s="1" t="b">
        <f t="shared" si="1"/>
        <v>0</v>
      </c>
    </row>
    <row r="31" spans="1:10" ht="19" x14ac:dyDescent="0.2">
      <c r="A31" s="8" t="s">
        <v>56</v>
      </c>
      <c r="B31" s="9" t="s">
        <v>57</v>
      </c>
      <c r="C31" s="10" t="s">
        <v>58</v>
      </c>
      <c r="E31" s="11">
        <v>1</v>
      </c>
      <c r="F31" s="11" t="s">
        <v>11</v>
      </c>
      <c r="G31" s="12" t="s">
        <v>61</v>
      </c>
      <c r="H31" s="13"/>
      <c r="I31" s="1" t="str">
        <f t="shared" si="0"/>
        <v/>
      </c>
      <c r="J31" s="1" t="b">
        <f t="shared" si="1"/>
        <v>0</v>
      </c>
    </row>
    <row r="32" spans="1:10" ht="19" x14ac:dyDescent="0.2">
      <c r="A32" s="8" t="s">
        <v>59</v>
      </c>
      <c r="B32" s="9" t="s">
        <v>57</v>
      </c>
      <c r="C32" s="10" t="s">
        <v>60</v>
      </c>
      <c r="E32" s="11">
        <v>1</v>
      </c>
      <c r="F32" s="11" t="s">
        <v>11</v>
      </c>
      <c r="G32" s="12" t="s">
        <v>61</v>
      </c>
      <c r="H32" s="13"/>
      <c r="I32" s="1" t="str">
        <f t="shared" si="0"/>
        <v/>
      </c>
      <c r="J32" s="1" t="b">
        <f t="shared" si="1"/>
        <v>0</v>
      </c>
    </row>
    <row r="33" spans="1:10" ht="19" x14ac:dyDescent="0.2">
      <c r="A33" s="8" t="s">
        <v>62</v>
      </c>
      <c r="B33" s="9" t="s">
        <v>63</v>
      </c>
      <c r="C33" s="10" t="s">
        <v>64</v>
      </c>
      <c r="E33" s="11">
        <v>2</v>
      </c>
      <c r="F33" s="11" t="s">
        <v>11</v>
      </c>
      <c r="G33" s="12" t="s">
        <v>65</v>
      </c>
      <c r="H33" s="13"/>
      <c r="I33" s="1" t="str">
        <f t="shared" si="0"/>
        <v/>
      </c>
      <c r="J33" s="1" t="b">
        <f t="shared" si="1"/>
        <v>0</v>
      </c>
    </row>
    <row r="34" spans="1:10" ht="19" x14ac:dyDescent="0.2">
      <c r="A34" s="43" t="s">
        <v>66</v>
      </c>
      <c r="B34" s="44"/>
      <c r="C34" s="44"/>
      <c r="D34" s="44"/>
      <c r="E34" s="44"/>
      <c r="F34" s="44"/>
      <c r="G34" s="44"/>
      <c r="H34" s="45"/>
      <c r="I34" s="1" t="str">
        <f t="shared" si="0"/>
        <v/>
      </c>
      <c r="J34" s="1" t="b">
        <f t="shared" si="1"/>
        <v>0</v>
      </c>
    </row>
    <row r="35" spans="1:10" ht="19" x14ac:dyDescent="0.2">
      <c r="A35" s="8" t="s">
        <v>67</v>
      </c>
      <c r="B35" s="9" t="s">
        <v>68</v>
      </c>
      <c r="C35" s="10" t="s">
        <v>189</v>
      </c>
      <c r="D35" s="11" t="s">
        <v>69</v>
      </c>
      <c r="E35" s="11">
        <v>1</v>
      </c>
      <c r="F35" s="11" t="s">
        <v>11</v>
      </c>
      <c r="G35" s="12" t="s">
        <v>12</v>
      </c>
      <c r="H35" s="13"/>
      <c r="I35" s="1">
        <f t="shared" si="0"/>
        <v>0</v>
      </c>
      <c r="J35" s="1" t="b">
        <f t="shared" si="1"/>
        <v>0</v>
      </c>
    </row>
    <row r="36" spans="1:10" ht="19" x14ac:dyDescent="0.2">
      <c r="A36" s="8" t="s">
        <v>69</v>
      </c>
      <c r="B36" s="9" t="s">
        <v>68</v>
      </c>
      <c r="C36" s="10" t="s">
        <v>190</v>
      </c>
      <c r="D36" s="11" t="s">
        <v>67</v>
      </c>
      <c r="E36" s="11">
        <v>1</v>
      </c>
      <c r="F36" s="11" t="s">
        <v>11</v>
      </c>
      <c r="G36" s="12" t="s">
        <v>21</v>
      </c>
      <c r="H36" s="13"/>
      <c r="I36" s="1">
        <f t="shared" si="0"/>
        <v>0</v>
      </c>
      <c r="J36" s="1" t="b">
        <f t="shared" si="1"/>
        <v>0</v>
      </c>
    </row>
    <row r="37" spans="1:10" ht="19" x14ac:dyDescent="0.2">
      <c r="A37" s="8" t="s">
        <v>70</v>
      </c>
      <c r="B37" s="9" t="s">
        <v>71</v>
      </c>
      <c r="C37" s="10" t="s">
        <v>72</v>
      </c>
      <c r="E37" s="11">
        <v>2</v>
      </c>
      <c r="F37" s="11" t="s">
        <v>11</v>
      </c>
      <c r="G37" s="12" t="s">
        <v>37</v>
      </c>
      <c r="H37" s="13"/>
      <c r="I37" s="1" t="str">
        <f t="shared" si="0"/>
        <v/>
      </c>
      <c r="J37" s="1" t="b">
        <f t="shared" si="1"/>
        <v>0</v>
      </c>
    </row>
    <row r="38" spans="1:10" ht="19" x14ac:dyDescent="0.2">
      <c r="A38" s="43" t="s">
        <v>73</v>
      </c>
      <c r="B38" s="44"/>
      <c r="C38" s="44"/>
      <c r="D38" s="44"/>
      <c r="E38" s="44"/>
      <c r="F38" s="44"/>
      <c r="G38" s="44"/>
      <c r="H38" s="45"/>
      <c r="I38" s="1" t="str">
        <f t="shared" si="0"/>
        <v/>
      </c>
      <c r="J38" s="1" t="b">
        <f t="shared" si="1"/>
        <v>0</v>
      </c>
    </row>
    <row r="39" spans="1:10" ht="19" x14ac:dyDescent="0.2">
      <c r="A39" s="8" t="s">
        <v>74</v>
      </c>
      <c r="B39" s="9" t="s">
        <v>75</v>
      </c>
      <c r="C39" s="10" t="s">
        <v>76</v>
      </c>
      <c r="E39" s="11">
        <v>0.5</v>
      </c>
      <c r="F39" s="11">
        <v>1</v>
      </c>
      <c r="G39" s="12" t="s">
        <v>77</v>
      </c>
      <c r="H39" s="13"/>
      <c r="I39" s="1" t="str">
        <f t="shared" si="0"/>
        <v/>
      </c>
      <c r="J39" s="1" t="b">
        <f t="shared" si="1"/>
        <v>0</v>
      </c>
    </row>
    <row r="40" spans="1:10" ht="19" x14ac:dyDescent="0.2">
      <c r="A40" s="43" t="s">
        <v>78</v>
      </c>
      <c r="B40" s="44"/>
      <c r="C40" s="44"/>
      <c r="D40" s="44"/>
      <c r="E40" s="44"/>
      <c r="F40" s="44"/>
      <c r="G40" s="44"/>
      <c r="H40" s="45"/>
      <c r="I40" s="1" t="str">
        <f t="shared" si="0"/>
        <v/>
      </c>
      <c r="J40" s="1" t="b">
        <f t="shared" si="1"/>
        <v>0</v>
      </c>
    </row>
    <row r="41" spans="1:10" ht="19" x14ac:dyDescent="0.2">
      <c r="A41" s="8" t="s">
        <v>79</v>
      </c>
      <c r="B41" s="9" t="s">
        <v>80</v>
      </c>
      <c r="C41" s="10" t="s">
        <v>81</v>
      </c>
      <c r="E41" s="11">
        <v>1</v>
      </c>
      <c r="F41" s="11">
        <v>1</v>
      </c>
      <c r="G41" s="12" t="s">
        <v>12</v>
      </c>
      <c r="H41" s="13"/>
      <c r="I41" s="1" t="str">
        <f t="shared" si="0"/>
        <v/>
      </c>
      <c r="J41" s="1" t="b">
        <f t="shared" si="1"/>
        <v>0</v>
      </c>
    </row>
    <row r="42" spans="1:10" ht="19" x14ac:dyDescent="0.2">
      <c r="A42" s="8" t="s">
        <v>82</v>
      </c>
      <c r="B42" s="9" t="s">
        <v>80</v>
      </c>
      <c r="C42" s="10" t="s">
        <v>83</v>
      </c>
      <c r="E42" s="11">
        <v>1</v>
      </c>
      <c r="F42" s="11">
        <v>1</v>
      </c>
      <c r="G42" s="12" t="s">
        <v>84</v>
      </c>
      <c r="H42" s="13"/>
      <c r="I42" s="1" t="str">
        <f t="shared" si="0"/>
        <v/>
      </c>
      <c r="J42" s="1" t="b">
        <f t="shared" si="1"/>
        <v>0</v>
      </c>
    </row>
    <row r="43" spans="1:10" ht="19" x14ac:dyDescent="0.2">
      <c r="A43" s="43" t="s">
        <v>85</v>
      </c>
      <c r="B43" s="44"/>
      <c r="C43" s="44"/>
      <c r="D43" s="44"/>
      <c r="E43" s="44"/>
      <c r="F43" s="44"/>
      <c r="G43" s="44"/>
      <c r="H43" s="45"/>
      <c r="I43" s="1" t="str">
        <f t="shared" si="0"/>
        <v/>
      </c>
      <c r="J43" s="1" t="b">
        <f t="shared" si="1"/>
        <v>0</v>
      </c>
    </row>
    <row r="44" spans="1:10" ht="19" x14ac:dyDescent="0.2">
      <c r="A44" s="8" t="s">
        <v>86</v>
      </c>
      <c r="B44" s="9" t="s">
        <v>87</v>
      </c>
      <c r="C44" s="10" t="s">
        <v>88</v>
      </c>
      <c r="E44" s="11">
        <v>2</v>
      </c>
      <c r="F44" s="11" t="s">
        <v>11</v>
      </c>
      <c r="G44" s="12" t="s">
        <v>89</v>
      </c>
      <c r="H44" s="13"/>
      <c r="I44" s="1" t="str">
        <f t="shared" si="0"/>
        <v/>
      </c>
      <c r="J44" s="1" t="b">
        <f t="shared" si="1"/>
        <v>0</v>
      </c>
    </row>
    <row r="45" spans="1:10" ht="19" x14ac:dyDescent="0.2">
      <c r="A45" s="8" t="s">
        <v>90</v>
      </c>
      <c r="B45" s="9" t="s">
        <v>91</v>
      </c>
      <c r="C45" s="10" t="s">
        <v>92</v>
      </c>
      <c r="E45" s="11">
        <v>0.5</v>
      </c>
      <c r="F45" s="11">
        <v>1</v>
      </c>
      <c r="G45" s="12" t="s">
        <v>93</v>
      </c>
      <c r="H45" s="13"/>
      <c r="I45" s="1" t="str">
        <f t="shared" si="0"/>
        <v/>
      </c>
      <c r="J45" s="1" t="b">
        <f t="shared" si="1"/>
        <v>0</v>
      </c>
    </row>
    <row r="46" spans="1:10" ht="19" x14ac:dyDescent="0.2">
      <c r="A46" s="8" t="s">
        <v>94</v>
      </c>
      <c r="B46" s="9" t="s">
        <v>91</v>
      </c>
      <c r="C46" s="10" t="s">
        <v>95</v>
      </c>
      <c r="E46" s="11">
        <v>0.5</v>
      </c>
      <c r="F46" s="11">
        <v>1</v>
      </c>
      <c r="G46" s="12" t="s">
        <v>93</v>
      </c>
      <c r="H46" s="13"/>
      <c r="I46" s="1" t="str">
        <f t="shared" si="0"/>
        <v/>
      </c>
      <c r="J46" s="1" t="b">
        <f t="shared" si="1"/>
        <v>0</v>
      </c>
    </row>
    <row r="47" spans="1:10" ht="19" x14ac:dyDescent="0.2">
      <c r="A47" s="43" t="s">
        <v>96</v>
      </c>
      <c r="B47" s="44"/>
      <c r="C47" s="44"/>
      <c r="D47" s="44"/>
      <c r="E47" s="44"/>
      <c r="F47" s="44"/>
      <c r="G47" s="44"/>
      <c r="H47" s="45"/>
      <c r="I47" s="1" t="str">
        <f t="shared" si="0"/>
        <v/>
      </c>
      <c r="J47" s="1" t="b">
        <f t="shared" si="1"/>
        <v>0</v>
      </c>
    </row>
    <row r="48" spans="1:10" ht="19" x14ac:dyDescent="0.2">
      <c r="A48" s="8" t="s">
        <v>97</v>
      </c>
      <c r="B48" s="9" t="s">
        <v>98</v>
      </c>
      <c r="C48" s="10" t="s">
        <v>99</v>
      </c>
      <c r="E48" s="11">
        <v>2</v>
      </c>
      <c r="F48" s="11" t="s">
        <v>11</v>
      </c>
      <c r="G48" s="12" t="s">
        <v>100</v>
      </c>
      <c r="H48" s="13"/>
      <c r="I48" s="1" t="str">
        <f t="shared" ref="I48:I79" si="2">_xlfn.XLOOKUP(D48,$A$16:$A$79,$H$16:$H$79,"",0)</f>
        <v/>
      </c>
      <c r="J48" s="1" t="b">
        <f t="shared" si="1"/>
        <v>0</v>
      </c>
    </row>
    <row r="49" spans="1:10" ht="19" x14ac:dyDescent="0.2">
      <c r="A49" s="43" t="s">
        <v>101</v>
      </c>
      <c r="B49" s="44"/>
      <c r="C49" s="44"/>
      <c r="D49" s="44"/>
      <c r="E49" s="44"/>
      <c r="F49" s="44"/>
      <c r="G49" s="44"/>
      <c r="H49" s="45"/>
      <c r="I49" s="1" t="str">
        <f t="shared" si="2"/>
        <v/>
      </c>
      <c r="J49" s="1" t="b">
        <f t="shared" si="1"/>
        <v>0</v>
      </c>
    </row>
    <row r="50" spans="1:10" ht="19" x14ac:dyDescent="0.2">
      <c r="A50" s="8" t="s">
        <v>102</v>
      </c>
      <c r="B50" s="9" t="s">
        <v>103</v>
      </c>
      <c r="C50" s="10" t="s">
        <v>193</v>
      </c>
      <c r="D50" s="11" t="s">
        <v>105</v>
      </c>
      <c r="E50" s="11">
        <v>0.5</v>
      </c>
      <c r="F50" s="11" t="s">
        <v>11</v>
      </c>
      <c r="G50" s="12" t="s">
        <v>104</v>
      </c>
      <c r="H50" s="13"/>
      <c r="I50" s="1">
        <f t="shared" si="2"/>
        <v>0</v>
      </c>
      <c r="J50" s="1" t="b">
        <f t="shared" si="1"/>
        <v>0</v>
      </c>
    </row>
    <row r="51" spans="1:10" ht="19" x14ac:dyDescent="0.2">
      <c r="A51" s="8" t="s">
        <v>105</v>
      </c>
      <c r="B51" s="9" t="s">
        <v>106</v>
      </c>
      <c r="C51" s="10" t="s">
        <v>194</v>
      </c>
      <c r="D51" s="11" t="s">
        <v>102</v>
      </c>
      <c r="E51" s="11">
        <v>0.5</v>
      </c>
      <c r="F51" s="11" t="s">
        <v>11</v>
      </c>
      <c r="G51" s="12" t="s">
        <v>107</v>
      </c>
      <c r="H51" s="13"/>
      <c r="I51" s="1">
        <f t="shared" si="2"/>
        <v>0</v>
      </c>
      <c r="J51" s="1" t="b">
        <f t="shared" si="1"/>
        <v>0</v>
      </c>
    </row>
    <row r="52" spans="1:10" ht="19" x14ac:dyDescent="0.2">
      <c r="A52" s="8" t="s">
        <v>108</v>
      </c>
      <c r="B52" s="9" t="s">
        <v>106</v>
      </c>
      <c r="C52" s="10" t="s">
        <v>109</v>
      </c>
      <c r="E52" s="11">
        <v>2</v>
      </c>
      <c r="F52" s="11" t="s">
        <v>11</v>
      </c>
      <c r="G52" s="12" t="s">
        <v>107</v>
      </c>
      <c r="H52" s="13"/>
      <c r="I52" s="1" t="str">
        <f t="shared" si="2"/>
        <v/>
      </c>
      <c r="J52" s="1" t="b">
        <f t="shared" si="1"/>
        <v>0</v>
      </c>
    </row>
    <row r="53" spans="1:10" ht="19" x14ac:dyDescent="0.2">
      <c r="A53" s="8" t="s">
        <v>110</v>
      </c>
      <c r="B53" s="9" t="s">
        <v>111</v>
      </c>
      <c r="C53" s="10" t="s">
        <v>112</v>
      </c>
      <c r="E53" s="11">
        <v>1</v>
      </c>
      <c r="F53" s="11" t="s">
        <v>11</v>
      </c>
      <c r="G53" s="12" t="s">
        <v>113</v>
      </c>
      <c r="H53" s="13"/>
      <c r="I53" s="1" t="str">
        <f t="shared" si="2"/>
        <v/>
      </c>
      <c r="J53" s="1" t="b">
        <f t="shared" si="1"/>
        <v>0</v>
      </c>
    </row>
    <row r="54" spans="1:10" ht="19" x14ac:dyDescent="0.2">
      <c r="A54" s="8" t="s">
        <v>114</v>
      </c>
      <c r="B54" s="9" t="s">
        <v>115</v>
      </c>
      <c r="C54" s="10" t="s">
        <v>116</v>
      </c>
      <c r="E54" s="11">
        <v>2</v>
      </c>
      <c r="F54" s="11" t="s">
        <v>11</v>
      </c>
      <c r="G54" s="12" t="s">
        <v>12</v>
      </c>
      <c r="H54" s="13"/>
      <c r="I54" s="1" t="str">
        <f t="shared" si="2"/>
        <v/>
      </c>
      <c r="J54" s="1" t="b">
        <f t="shared" si="1"/>
        <v>0</v>
      </c>
    </row>
    <row r="55" spans="1:10" ht="19" x14ac:dyDescent="0.2">
      <c r="A55" s="8" t="s">
        <v>117</v>
      </c>
      <c r="B55" s="9" t="s">
        <v>118</v>
      </c>
      <c r="C55" s="10" t="s">
        <v>119</v>
      </c>
      <c r="E55" s="11">
        <v>2</v>
      </c>
      <c r="F55" s="11" t="s">
        <v>11</v>
      </c>
      <c r="G55" s="12" t="s">
        <v>12</v>
      </c>
      <c r="H55" s="13"/>
      <c r="I55" s="1" t="str">
        <f t="shared" si="2"/>
        <v/>
      </c>
      <c r="J55" s="1" t="b">
        <f t="shared" si="1"/>
        <v>0</v>
      </c>
    </row>
    <row r="56" spans="1:10" ht="19" x14ac:dyDescent="0.2">
      <c r="A56" s="8" t="s">
        <v>120</v>
      </c>
      <c r="B56" s="9" t="s">
        <v>121</v>
      </c>
      <c r="C56" s="10" t="s">
        <v>122</v>
      </c>
      <c r="E56" s="11">
        <v>0.5</v>
      </c>
      <c r="F56" s="11">
        <v>1</v>
      </c>
      <c r="G56" s="12" t="s">
        <v>12</v>
      </c>
      <c r="H56" s="13"/>
      <c r="I56" s="1" t="str">
        <f t="shared" si="2"/>
        <v/>
      </c>
      <c r="J56" s="1" t="b">
        <f t="shared" si="1"/>
        <v>0</v>
      </c>
    </row>
    <row r="57" spans="1:10" ht="19" x14ac:dyDescent="0.2">
      <c r="A57" s="8" t="s">
        <v>123</v>
      </c>
      <c r="B57" s="9" t="s">
        <v>121</v>
      </c>
      <c r="C57" s="10" t="s">
        <v>124</v>
      </c>
      <c r="E57" s="11">
        <v>0.5</v>
      </c>
      <c r="F57" s="11">
        <v>1</v>
      </c>
      <c r="G57" s="12" t="s">
        <v>12</v>
      </c>
      <c r="H57" s="13"/>
      <c r="I57" s="1" t="str">
        <f t="shared" si="2"/>
        <v/>
      </c>
      <c r="J57" s="1" t="b">
        <f t="shared" si="1"/>
        <v>0</v>
      </c>
    </row>
    <row r="58" spans="1:10" ht="19" x14ac:dyDescent="0.2">
      <c r="A58" s="8" t="s">
        <v>125</v>
      </c>
      <c r="B58" s="9" t="s">
        <v>126</v>
      </c>
      <c r="C58" s="10" t="s">
        <v>127</v>
      </c>
      <c r="E58" s="11">
        <v>1</v>
      </c>
      <c r="F58" s="11" t="s">
        <v>11</v>
      </c>
      <c r="G58" s="12" t="s">
        <v>100</v>
      </c>
      <c r="H58" s="13"/>
      <c r="I58" s="1" t="str">
        <f t="shared" si="2"/>
        <v/>
      </c>
      <c r="J58" s="1" t="b">
        <f t="shared" si="1"/>
        <v>0</v>
      </c>
    </row>
    <row r="59" spans="1:10" ht="19" x14ac:dyDescent="0.2">
      <c r="A59" s="43" t="s">
        <v>128</v>
      </c>
      <c r="B59" s="44"/>
      <c r="C59" s="44"/>
      <c r="D59" s="44"/>
      <c r="E59" s="44"/>
      <c r="F59" s="44"/>
      <c r="G59" s="44"/>
      <c r="H59" s="45"/>
      <c r="I59" s="1" t="str">
        <f t="shared" si="2"/>
        <v/>
      </c>
      <c r="J59" s="1" t="b">
        <f t="shared" si="1"/>
        <v>0</v>
      </c>
    </row>
    <row r="60" spans="1:10" ht="19" x14ac:dyDescent="0.2">
      <c r="A60" s="8" t="s">
        <v>129</v>
      </c>
      <c r="B60" s="9" t="s">
        <v>130</v>
      </c>
      <c r="C60" s="10" t="s">
        <v>131</v>
      </c>
      <c r="E60" s="11">
        <v>2</v>
      </c>
      <c r="F60" s="11" t="s">
        <v>11</v>
      </c>
      <c r="G60" s="12" t="s">
        <v>37</v>
      </c>
      <c r="H60" s="13"/>
      <c r="I60" s="1" t="str">
        <f t="shared" si="2"/>
        <v/>
      </c>
      <c r="J60" s="1" t="b">
        <f t="shared" si="1"/>
        <v>0</v>
      </c>
    </row>
    <row r="61" spans="1:10" ht="19" x14ac:dyDescent="0.2">
      <c r="A61" s="43" t="s">
        <v>132</v>
      </c>
      <c r="B61" s="44"/>
      <c r="C61" s="44"/>
      <c r="D61" s="44"/>
      <c r="E61" s="44"/>
      <c r="F61" s="44"/>
      <c r="G61" s="44"/>
      <c r="H61" s="45"/>
      <c r="I61" s="1" t="str">
        <f t="shared" si="2"/>
        <v/>
      </c>
      <c r="J61" s="1" t="b">
        <f t="shared" si="1"/>
        <v>0</v>
      </c>
    </row>
    <row r="62" spans="1:10" ht="19" x14ac:dyDescent="0.2">
      <c r="A62" s="8" t="s">
        <v>133</v>
      </c>
      <c r="B62" s="9" t="s">
        <v>134</v>
      </c>
      <c r="C62" s="10" t="s">
        <v>135</v>
      </c>
      <c r="E62" s="11">
        <v>0</v>
      </c>
      <c r="F62" s="11" t="s">
        <v>11</v>
      </c>
      <c r="G62" s="12" t="s">
        <v>12</v>
      </c>
      <c r="H62" s="13"/>
      <c r="I62" s="1" t="str">
        <f t="shared" si="2"/>
        <v/>
      </c>
      <c r="J62" s="1" t="b">
        <f t="shared" si="1"/>
        <v>0</v>
      </c>
    </row>
    <row r="63" spans="1:10" ht="19" x14ac:dyDescent="0.2">
      <c r="A63" s="8" t="s">
        <v>136</v>
      </c>
      <c r="B63" s="9" t="s">
        <v>137</v>
      </c>
      <c r="C63" s="10" t="s">
        <v>138</v>
      </c>
      <c r="E63" s="11">
        <v>2</v>
      </c>
      <c r="F63" s="11" t="s">
        <v>11</v>
      </c>
      <c r="G63" s="12" t="s">
        <v>12</v>
      </c>
      <c r="H63" s="13"/>
      <c r="I63" s="1" t="str">
        <f t="shared" si="2"/>
        <v/>
      </c>
      <c r="J63" s="1" t="b">
        <f t="shared" si="1"/>
        <v>0</v>
      </c>
    </row>
    <row r="64" spans="1:10" ht="19" x14ac:dyDescent="0.2">
      <c r="A64" s="8" t="s">
        <v>139</v>
      </c>
      <c r="B64" s="9" t="s">
        <v>140</v>
      </c>
      <c r="C64" s="10" t="s">
        <v>195</v>
      </c>
      <c r="D64" s="11" t="s">
        <v>142</v>
      </c>
      <c r="E64" s="11">
        <v>0.25</v>
      </c>
      <c r="F64" s="11" t="s">
        <v>11</v>
      </c>
      <c r="G64" s="12" t="s">
        <v>141</v>
      </c>
      <c r="H64" s="13"/>
      <c r="I64" s="1">
        <f t="shared" si="2"/>
        <v>0</v>
      </c>
      <c r="J64" s="1" t="b">
        <f t="shared" si="1"/>
        <v>0</v>
      </c>
    </row>
    <row r="65" spans="1:10" ht="19" x14ac:dyDescent="0.2">
      <c r="A65" s="8" t="s">
        <v>142</v>
      </c>
      <c r="B65" s="9" t="s">
        <v>140</v>
      </c>
      <c r="C65" s="10" t="s">
        <v>196</v>
      </c>
      <c r="D65" s="11" t="s">
        <v>139</v>
      </c>
      <c r="E65" s="11">
        <v>0.25</v>
      </c>
      <c r="F65" s="11" t="s">
        <v>11</v>
      </c>
      <c r="G65" s="12" t="s">
        <v>143</v>
      </c>
      <c r="H65" s="13"/>
      <c r="I65" s="1">
        <f t="shared" si="2"/>
        <v>0</v>
      </c>
      <c r="J65" s="1" t="b">
        <f t="shared" si="1"/>
        <v>0</v>
      </c>
    </row>
    <row r="66" spans="1:10" ht="19" x14ac:dyDescent="0.2">
      <c r="A66" s="8" t="s">
        <v>144</v>
      </c>
      <c r="B66" s="9" t="s">
        <v>145</v>
      </c>
      <c r="C66" s="10" t="s">
        <v>146</v>
      </c>
      <c r="E66" s="11">
        <v>0.5</v>
      </c>
      <c r="F66" s="11" t="s">
        <v>11</v>
      </c>
      <c r="G66" s="12" t="s">
        <v>143</v>
      </c>
      <c r="H66" s="13"/>
      <c r="I66" s="1" t="str">
        <f t="shared" si="2"/>
        <v/>
      </c>
      <c r="J66" s="1" t="b">
        <f t="shared" si="1"/>
        <v>0</v>
      </c>
    </row>
    <row r="67" spans="1:10" ht="19" x14ac:dyDescent="0.2">
      <c r="A67" s="8" t="s">
        <v>147</v>
      </c>
      <c r="B67" s="9" t="s">
        <v>148</v>
      </c>
      <c r="C67" s="10" t="s">
        <v>149</v>
      </c>
      <c r="E67" s="11">
        <v>0.5</v>
      </c>
      <c r="F67" s="11" t="s">
        <v>11</v>
      </c>
      <c r="G67" s="12" t="s">
        <v>12</v>
      </c>
      <c r="H67" s="13"/>
      <c r="I67" s="1" t="str">
        <f t="shared" si="2"/>
        <v/>
      </c>
      <c r="J67" s="1" t="b">
        <f t="shared" si="1"/>
        <v>0</v>
      </c>
    </row>
    <row r="68" spans="1:10" ht="19" x14ac:dyDescent="0.2">
      <c r="A68" s="8" t="s">
        <v>150</v>
      </c>
      <c r="B68" s="9" t="s">
        <v>151</v>
      </c>
      <c r="C68" s="10" t="s">
        <v>152</v>
      </c>
      <c r="E68" s="11">
        <v>1</v>
      </c>
      <c r="F68" s="11" t="s">
        <v>11</v>
      </c>
      <c r="G68" s="12" t="s">
        <v>187</v>
      </c>
      <c r="H68" s="13"/>
      <c r="I68" s="1" t="str">
        <f t="shared" si="2"/>
        <v/>
      </c>
      <c r="J68" s="1" t="b">
        <f t="shared" si="1"/>
        <v>0</v>
      </c>
    </row>
    <row r="69" spans="1:10" ht="19" x14ac:dyDescent="0.2">
      <c r="A69" s="8" t="s">
        <v>153</v>
      </c>
      <c r="B69" s="9" t="s">
        <v>154</v>
      </c>
      <c r="C69" s="10" t="s">
        <v>155</v>
      </c>
      <c r="E69" s="11">
        <v>3</v>
      </c>
      <c r="F69" s="11" t="s">
        <v>11</v>
      </c>
      <c r="G69" s="12" t="s">
        <v>100</v>
      </c>
      <c r="H69" s="13"/>
      <c r="I69" s="1" t="str">
        <f t="shared" si="2"/>
        <v/>
      </c>
      <c r="J69" s="1" t="b">
        <f t="shared" si="1"/>
        <v>0</v>
      </c>
    </row>
    <row r="70" spans="1:10" ht="19" x14ac:dyDescent="0.2">
      <c r="A70" s="8" t="s">
        <v>156</v>
      </c>
      <c r="B70" s="9" t="s">
        <v>154</v>
      </c>
      <c r="C70" s="10" t="s">
        <v>157</v>
      </c>
      <c r="E70" s="11">
        <v>1</v>
      </c>
      <c r="F70" s="11" t="s">
        <v>11</v>
      </c>
      <c r="G70" s="12" t="s">
        <v>158</v>
      </c>
      <c r="H70" s="13"/>
      <c r="I70" s="1" t="str">
        <f t="shared" si="2"/>
        <v/>
      </c>
      <c r="J70" s="1" t="b">
        <f t="shared" si="1"/>
        <v>0</v>
      </c>
    </row>
    <row r="71" spans="1:10" ht="19" x14ac:dyDescent="0.2">
      <c r="A71" s="8" t="s">
        <v>159</v>
      </c>
      <c r="B71" s="9" t="s">
        <v>154</v>
      </c>
      <c r="C71" s="10" t="s">
        <v>160</v>
      </c>
      <c r="E71" s="11">
        <v>1</v>
      </c>
      <c r="F71" s="11" t="s">
        <v>11</v>
      </c>
      <c r="G71" s="12" t="s">
        <v>161</v>
      </c>
      <c r="H71" s="13"/>
      <c r="I71" s="1" t="str">
        <f t="shared" si="2"/>
        <v/>
      </c>
      <c r="J71" s="1" t="b">
        <f t="shared" si="1"/>
        <v>0</v>
      </c>
    </row>
    <row r="72" spans="1:10" ht="19" x14ac:dyDescent="0.2">
      <c r="A72" s="8" t="s">
        <v>162</v>
      </c>
      <c r="B72" s="9" t="s">
        <v>163</v>
      </c>
      <c r="C72" s="10" t="s">
        <v>164</v>
      </c>
      <c r="E72" s="11">
        <v>2</v>
      </c>
      <c r="F72" s="11" t="s">
        <v>11</v>
      </c>
      <c r="G72" s="12" t="s">
        <v>12</v>
      </c>
      <c r="H72" s="13"/>
      <c r="I72" s="1" t="str">
        <f t="shared" si="2"/>
        <v/>
      </c>
      <c r="J72" s="1" t="b">
        <f t="shared" si="1"/>
        <v>0</v>
      </c>
    </row>
    <row r="73" spans="1:10" ht="19" x14ac:dyDescent="0.2">
      <c r="A73" s="8" t="s">
        <v>165</v>
      </c>
      <c r="B73" s="9" t="s">
        <v>163</v>
      </c>
      <c r="C73" s="10" t="s">
        <v>166</v>
      </c>
      <c r="E73" s="11">
        <v>2</v>
      </c>
      <c r="F73" s="11" t="s">
        <v>11</v>
      </c>
      <c r="G73" s="12" t="s">
        <v>12</v>
      </c>
      <c r="H73" s="13"/>
      <c r="I73" s="1" t="str">
        <f t="shared" si="2"/>
        <v/>
      </c>
      <c r="J73" s="1" t="b">
        <f t="shared" si="1"/>
        <v>0</v>
      </c>
    </row>
    <row r="74" spans="1:10" ht="19" x14ac:dyDescent="0.2">
      <c r="A74" s="8" t="s">
        <v>167</v>
      </c>
      <c r="B74" s="9" t="s">
        <v>168</v>
      </c>
      <c r="C74" s="10" t="s">
        <v>169</v>
      </c>
      <c r="E74" s="11">
        <v>1</v>
      </c>
      <c r="F74" s="11" t="s">
        <v>11</v>
      </c>
      <c r="G74" s="12" t="s">
        <v>170</v>
      </c>
      <c r="H74" s="13"/>
      <c r="I74" s="1" t="str">
        <f t="shared" si="2"/>
        <v/>
      </c>
      <c r="J74" s="1" t="b">
        <f t="shared" si="1"/>
        <v>0</v>
      </c>
    </row>
    <row r="75" spans="1:10" ht="19" x14ac:dyDescent="0.2">
      <c r="A75" s="8" t="s">
        <v>171</v>
      </c>
      <c r="B75" s="9" t="s">
        <v>168</v>
      </c>
      <c r="C75" s="10" t="s">
        <v>197</v>
      </c>
      <c r="D75" s="11" t="s">
        <v>172</v>
      </c>
      <c r="E75" s="11">
        <v>1</v>
      </c>
      <c r="F75" s="11" t="s">
        <v>11</v>
      </c>
      <c r="G75" s="12" t="s">
        <v>170</v>
      </c>
      <c r="H75" s="13"/>
      <c r="I75" s="1">
        <f t="shared" si="2"/>
        <v>0</v>
      </c>
      <c r="J75" s="1" t="b">
        <f t="shared" si="1"/>
        <v>0</v>
      </c>
    </row>
    <row r="76" spans="1:10" ht="19" x14ac:dyDescent="0.2">
      <c r="A76" s="8" t="s">
        <v>172</v>
      </c>
      <c r="B76" s="9" t="s">
        <v>168</v>
      </c>
      <c r="C76" s="10" t="s">
        <v>198</v>
      </c>
      <c r="D76" s="11" t="s">
        <v>171</v>
      </c>
      <c r="E76" s="11">
        <v>1</v>
      </c>
      <c r="F76" s="11" t="s">
        <v>11</v>
      </c>
      <c r="G76" s="12" t="s">
        <v>170</v>
      </c>
      <c r="H76" s="13"/>
      <c r="I76" s="1">
        <f t="shared" si="2"/>
        <v>0</v>
      </c>
      <c r="J76" s="1" t="b">
        <f t="shared" si="1"/>
        <v>0</v>
      </c>
    </row>
    <row r="77" spans="1:10" ht="19" x14ac:dyDescent="0.2">
      <c r="A77" s="8" t="s">
        <v>173</v>
      </c>
      <c r="B77" s="9" t="s">
        <v>174</v>
      </c>
      <c r="C77" s="10" t="s">
        <v>175</v>
      </c>
      <c r="E77" s="11">
        <v>1</v>
      </c>
      <c r="F77" s="11" t="s">
        <v>11</v>
      </c>
      <c r="G77" s="12" t="s">
        <v>170</v>
      </c>
      <c r="H77" s="13"/>
      <c r="I77" s="1" t="str">
        <f t="shared" si="2"/>
        <v/>
      </c>
      <c r="J77" s="1" t="b">
        <f t="shared" si="1"/>
        <v>0</v>
      </c>
    </row>
    <row r="78" spans="1:10" ht="19" x14ac:dyDescent="0.2">
      <c r="A78" s="8" t="s">
        <v>176</v>
      </c>
      <c r="B78" s="9" t="s">
        <v>174</v>
      </c>
      <c r="C78" s="10" t="s">
        <v>177</v>
      </c>
      <c r="E78" s="11">
        <v>1</v>
      </c>
      <c r="F78" s="11" t="s">
        <v>11</v>
      </c>
      <c r="G78" s="12" t="s">
        <v>170</v>
      </c>
      <c r="H78" s="13"/>
      <c r="I78" s="1" t="str">
        <f t="shared" si="2"/>
        <v/>
      </c>
      <c r="J78" s="1" t="b">
        <f t="shared" si="1"/>
        <v>0</v>
      </c>
    </row>
    <row r="79" spans="1:10" ht="19" x14ac:dyDescent="0.2">
      <c r="A79" s="15" t="s">
        <v>178</v>
      </c>
      <c r="B79" s="16" t="s">
        <v>179</v>
      </c>
      <c r="C79" s="17" t="s">
        <v>180</v>
      </c>
      <c r="D79" s="18"/>
      <c r="E79" s="18">
        <v>1</v>
      </c>
      <c r="F79" s="18" t="s">
        <v>11</v>
      </c>
      <c r="G79" s="19" t="s">
        <v>181</v>
      </c>
      <c r="H79" s="20"/>
      <c r="I79" s="1" t="str">
        <f t="shared" si="2"/>
        <v/>
      </c>
      <c r="J79" s="1" t="b">
        <f t="shared" si="1"/>
        <v>0</v>
      </c>
    </row>
    <row r="80" spans="1:10" x14ac:dyDescent="0.2">
      <c r="G80" s="21" t="s">
        <v>182</v>
      </c>
      <c r="H80" s="1">
        <f>SUMIF(H$15:H$79,G80,E$15:E$79)+SUMIF(H$15:H$79,"Yes + Extra Core",E$15:E$79) +SUMIF(H$15:H$79,"Yes + Extra Core",F$15:F$79)</f>
        <v>0</v>
      </c>
    </row>
    <row r="81" spans="7:8" x14ac:dyDescent="0.2">
      <c r="G81" s="21" t="s">
        <v>183</v>
      </c>
      <c r="H81" s="1">
        <f>SUMIF(H$15:H$79,G81,E$15:E$79)</f>
        <v>0</v>
      </c>
    </row>
    <row r="82" spans="7:8" x14ac:dyDescent="0.2">
      <c r="G82" s="21" t="s">
        <v>184</v>
      </c>
      <c r="H82" s="1">
        <f>SUMIF(H$15:H$79,G82,E$15:E$79)</f>
        <v>0</v>
      </c>
    </row>
    <row r="83" spans="7:8" x14ac:dyDescent="0.2">
      <c r="G83" s="21"/>
    </row>
    <row r="84" spans="7:8" x14ac:dyDescent="0.2">
      <c r="G84" s="21" t="s">
        <v>203</v>
      </c>
      <c r="H84" s="1">
        <f>H80</f>
        <v>0</v>
      </c>
    </row>
    <row r="85" spans="7:8" x14ac:dyDescent="0.2">
      <c r="G85" s="21" t="s">
        <v>185</v>
      </c>
      <c r="H85" s="1">
        <v>30</v>
      </c>
    </row>
    <row r="86" spans="7:8" x14ac:dyDescent="0.2">
      <c r="G86" s="21" t="s">
        <v>186</v>
      </c>
      <c r="H86" s="22">
        <f>(H84/H85)</f>
        <v>0</v>
      </c>
    </row>
    <row r="88" spans="7:8" x14ac:dyDescent="0.2">
      <c r="G88" s="23" t="str">
        <f>IF(ISBLANK(H88),"","Warning: the following strategies do not have the same pursuing status for each member of the pair.")</f>
        <v>Warning: the following strategies do not have the same pursuing status for each member of the pair.</v>
      </c>
      <c r="H88" s="25" t="e" cm="1" vm="1">
        <f t="array" ref="H88">_xlfn._xlws.FILTER(A16:A79,J16:J79)</f>
        <v>#VALUE!</v>
      </c>
    </row>
    <row r="89" spans="7:8" x14ac:dyDescent="0.2">
      <c r="G89" s="23" t="str">
        <f>IF(ISBLANK(H88),"","For the strategies with required pairs, set the same status for each member.")</f>
        <v>For the strategies with required pairs, set the same status for each member.</v>
      </c>
      <c r="H89" s="25"/>
    </row>
    <row r="90" spans="7:8" x14ac:dyDescent="0.2">
      <c r="H90" s="25"/>
    </row>
    <row r="91" spans="7:8" x14ac:dyDescent="0.2">
      <c r="H91" s="25"/>
    </row>
    <row r="92" spans="7:8" x14ac:dyDescent="0.2">
      <c r="H92" s="25"/>
    </row>
    <row r="93" spans="7:8" x14ac:dyDescent="0.2">
      <c r="H93" s="25"/>
    </row>
    <row r="94" spans="7:8" x14ac:dyDescent="0.2">
      <c r="H94" s="25"/>
    </row>
    <row r="95" spans="7:8" x14ac:dyDescent="0.2">
      <c r="H95" s="25"/>
    </row>
    <row r="96" spans="7:8" x14ac:dyDescent="0.2">
      <c r="H96" s="25"/>
    </row>
    <row r="97" spans="8:8" x14ac:dyDescent="0.2">
      <c r="H97" s="25"/>
    </row>
    <row r="98" spans="8:8" x14ac:dyDescent="0.2">
      <c r="H98" s="25"/>
    </row>
    <row r="99" spans="8:8" x14ac:dyDescent="0.2">
      <c r="H99" s="25"/>
    </row>
    <row r="100" spans="8:8" x14ac:dyDescent="0.2">
      <c r="H100" s="25"/>
    </row>
    <row r="101" spans="8:8" x14ac:dyDescent="0.2">
      <c r="H101" s="25"/>
    </row>
    <row r="102" spans="8:8" x14ac:dyDescent="0.2">
      <c r="H102" s="25"/>
    </row>
    <row r="103" spans="8:8" x14ac:dyDescent="0.2">
      <c r="H103" s="25"/>
    </row>
    <row r="104" spans="8:8" x14ac:dyDescent="0.2">
      <c r="H104" s="24"/>
    </row>
    <row r="105" spans="8:8" x14ac:dyDescent="0.2">
      <c r="H105" s="24"/>
    </row>
    <row r="106" spans="8:8" x14ac:dyDescent="0.2">
      <c r="H106" s="24"/>
    </row>
    <row r="107" spans="8:8" x14ac:dyDescent="0.2">
      <c r="H107" s="24"/>
    </row>
    <row r="108" spans="8:8" x14ac:dyDescent="0.2">
      <c r="H108" s="24"/>
    </row>
    <row r="109" spans="8:8" x14ac:dyDescent="0.2">
      <c r="H109" s="24"/>
    </row>
  </sheetData>
  <mergeCells count="15">
    <mergeCell ref="A2:H2"/>
    <mergeCell ref="A3:H3"/>
    <mergeCell ref="A4:H4"/>
    <mergeCell ref="A5:H5"/>
    <mergeCell ref="A61:H61"/>
    <mergeCell ref="A38:H38"/>
    <mergeCell ref="A40:H40"/>
    <mergeCell ref="A43:H43"/>
    <mergeCell ref="A47:H47"/>
    <mergeCell ref="A49:H49"/>
    <mergeCell ref="A59:H59"/>
    <mergeCell ref="A34:H34"/>
    <mergeCell ref="A15:H15"/>
    <mergeCell ref="A26:H26"/>
    <mergeCell ref="A6:H12"/>
  </mergeCells>
  <conditionalFormatting sqref="A16:G79">
    <cfRule type="expression" dxfId="3" priority="5">
      <formula>$J16</formula>
    </cfRule>
  </conditionalFormatting>
  <conditionalFormatting sqref="H16:H25 H27:H33 H35:H37 H39 H41:H42 H44:H46 H48 H50:H58 H60 H62:H79">
    <cfRule type="containsText" dxfId="2" priority="2" operator="containsText" text="Yes">
      <formula>NOT(ISERROR(SEARCH("Yes",H16)))</formula>
    </cfRule>
    <cfRule type="containsText" dxfId="1" priority="3" operator="containsText" text="Maybe">
      <formula>NOT(ISERROR(SEARCH("Maybe",H16)))</formula>
    </cfRule>
    <cfRule type="containsText" dxfId="0" priority="4" operator="containsText" text="No">
      <formula>NOT(ISERROR(SEARCH("No",H16)))</formula>
    </cfRule>
  </conditionalFormatting>
  <dataValidations count="1">
    <dataValidation type="list" allowBlank="1" showInputMessage="1" showErrorMessage="1" sqref="H16:H25 H27:H33 H44:H46 H39 H41:H42 H48 H50:H58 H60 H35:H37 H62:H79" xr:uid="{096D6CC7-631E-6040-96AC-18E733827FEB}">
      <formula1>"Yes,Yes + Extra Core,Maybe,No"</formula1>
    </dataValidation>
  </dataValidations>
  <hyperlinks>
    <hyperlink ref="B16" r:id="rId1" xr:uid="{DD09405A-EF47-1045-BBE8-556890392B37}"/>
    <hyperlink ref="B17" r:id="rId2" xr:uid="{350BD7EA-959B-4141-8096-11104AF348F2}"/>
    <hyperlink ref="B18" r:id="rId3" xr:uid="{AD224B79-9347-194D-835C-4B33BB472062}"/>
    <hyperlink ref="B19" r:id="rId4" xr:uid="{90CE9134-43BA-6042-9886-D0FDEED5FDBC}"/>
    <hyperlink ref="B20" r:id="rId5" xr:uid="{76DE2DD2-4824-C145-9C1B-F9D8842C646D}"/>
    <hyperlink ref="B21" r:id="rId6" xr:uid="{4C2C0E9E-3BDF-5B49-B77D-C80D66B7DEEB}"/>
    <hyperlink ref="B22" r:id="rId7" xr:uid="{8ACC5024-E0BF-9044-A17E-9B6A2957C44D}"/>
    <hyperlink ref="B23" r:id="rId8" xr:uid="{9431F7A5-52F0-AB4D-9DF8-7AA914B033AD}"/>
    <hyperlink ref="B24" r:id="rId9" xr:uid="{3DA78391-6A44-7D4D-9C14-9F42F0C274A3}"/>
    <hyperlink ref="B25" r:id="rId10" xr:uid="{33F05541-7299-AA4F-8BAB-6129B4DB5957}"/>
    <hyperlink ref="B27" r:id="rId11" xr:uid="{86CABEAA-FF6E-504E-8DE5-FD4528D17E86}"/>
    <hyperlink ref="B28" r:id="rId12" xr:uid="{D629106D-FD10-154B-9040-158ABB9C8A24}"/>
    <hyperlink ref="B29" r:id="rId13" xr:uid="{0098E49B-8056-7D44-A81E-7D51707B7C5E}"/>
    <hyperlink ref="B30" r:id="rId14" xr:uid="{08C30036-3D51-8A47-9F07-2478A4E0C7D7}"/>
    <hyperlink ref="B31" r:id="rId15" xr:uid="{5C8C0358-0A80-EC41-845D-20206423E24C}"/>
    <hyperlink ref="B32" r:id="rId16" xr:uid="{FF4C86D5-F3C2-484A-A0AF-F73263609798}"/>
    <hyperlink ref="B33" r:id="rId17" xr:uid="{0D606BB2-5BAC-CB40-B5D1-CA4D9ACA5AA8}"/>
    <hyperlink ref="B35" r:id="rId18" xr:uid="{C7DF6D19-302B-D444-AD20-05194AB986D7}"/>
    <hyperlink ref="B39" r:id="rId19" xr:uid="{516DCEA0-9E37-984B-90BA-16FA3C50B2B5}"/>
    <hyperlink ref="B41" r:id="rId20" xr:uid="{42B1B32D-1A0F-C34F-B943-F9AFFF7DB25A}"/>
    <hyperlink ref="B42" r:id="rId21" xr:uid="{2535419D-CD29-DC49-9A22-AA7877492CD9}"/>
    <hyperlink ref="B44" r:id="rId22" xr:uid="{8D4A0133-0D11-914B-8AB5-1127F7516537}"/>
    <hyperlink ref="B45" r:id="rId23" xr:uid="{5E72C871-6E1E-FA46-B344-336166231131}"/>
    <hyperlink ref="B46" r:id="rId24" xr:uid="{A70217B0-EE40-014D-9A6F-09E7B222B8C2}"/>
    <hyperlink ref="B48" r:id="rId25" xr:uid="{18D5D3F4-2905-8C41-82CA-D35F2EE46688}"/>
    <hyperlink ref="B50" r:id="rId26" xr:uid="{4AFA260E-B6DF-4645-93C5-855DE0120F7F}"/>
    <hyperlink ref="B51" r:id="rId27" xr:uid="{888E8E2F-2018-514A-BF1C-E8C7931E79FB}"/>
    <hyperlink ref="B52" r:id="rId28" xr:uid="{1FF0953B-684C-A642-A221-91928A2028EA}"/>
    <hyperlink ref="B53" r:id="rId29" xr:uid="{BF0816CF-1E5C-3744-B5E6-45D2AABF97D6}"/>
    <hyperlink ref="B54" r:id="rId30" xr:uid="{84A6FE7F-2B02-4041-AFDA-56BB1F470D88}"/>
    <hyperlink ref="B55" r:id="rId31" xr:uid="{5DEFBF20-3AEE-1540-906A-D33D0B645F4D}"/>
    <hyperlink ref="B56" r:id="rId32" xr:uid="{E13E4DF7-3D05-FE4D-9B58-10418E6BF0DC}"/>
    <hyperlink ref="B57" r:id="rId33" xr:uid="{58EF4078-AFD2-A147-B3DD-16169B5F7683}"/>
    <hyperlink ref="B58" r:id="rId34" xr:uid="{6871F752-1094-0742-AD7E-92F2833034C6}"/>
    <hyperlink ref="B60" r:id="rId35" xr:uid="{B17976AB-94C3-C047-ABBA-06D94CA7C5A6}"/>
    <hyperlink ref="B62" r:id="rId36" xr:uid="{A5B3AFCC-41A4-1E40-A1D1-38723000448A}"/>
    <hyperlink ref="B63" r:id="rId37" xr:uid="{E25CBF69-93B3-CD4A-B0CC-573AB01C86FB}"/>
    <hyperlink ref="B64" r:id="rId38" xr:uid="{CC42D6F9-17A8-6244-91F2-B3DF1373E5AC}"/>
    <hyperlink ref="B65" r:id="rId39" xr:uid="{5336CECD-5F96-7445-A235-117BCAC88E81}"/>
    <hyperlink ref="B66" r:id="rId40" xr:uid="{1E9C5A5B-8F99-8C49-8BC8-C51728D3914B}"/>
    <hyperlink ref="B73" r:id="rId41" xr:uid="{15951248-497C-FD4A-B01F-F72823BDD501}"/>
    <hyperlink ref="B74" r:id="rId42" xr:uid="{804EBBC8-818E-D342-B7A5-D6B33FE1458E}"/>
    <hyperlink ref="B75" r:id="rId43" xr:uid="{FFAAE6CA-7F86-1744-B685-D527611B7AA9}"/>
    <hyperlink ref="B76" r:id="rId44" xr:uid="{47386559-80FC-E943-B067-8842774A3197}"/>
    <hyperlink ref="B77" r:id="rId45" xr:uid="{C1190A28-E865-C741-A881-5404D4826AC7}"/>
    <hyperlink ref="B79" r:id="rId46" xr:uid="{819F380C-3A03-5247-BD22-1B385EE996AB}"/>
    <hyperlink ref="B36" r:id="rId47" xr:uid="{E1F10DBB-2C20-A746-AEA7-AD0A6A3FEFAB}"/>
    <hyperlink ref="B37" r:id="rId48" xr:uid="{9F54A73C-6324-954C-80F6-FE92C5343635}"/>
    <hyperlink ref="B67" r:id="rId49" xr:uid="{1A4F92E9-54CA-6B4B-B376-F255B8A71B33}"/>
    <hyperlink ref="B68" r:id="rId50" xr:uid="{334FC4DD-CD1D-BF44-862A-4A53032C0B5D}"/>
    <hyperlink ref="B69" r:id="rId51" xr:uid="{30BEBD6E-8B05-C243-A58E-FF1CE333323B}"/>
    <hyperlink ref="B70" r:id="rId52" xr:uid="{42A34A0C-128C-174B-8A85-7A6011760E22}"/>
    <hyperlink ref="B71" r:id="rId53" xr:uid="{5625E72B-FABF-2F4C-A33A-65FF7038E42E}"/>
    <hyperlink ref="B72" r:id="rId54" xr:uid="{1E602DF7-1241-7A49-A5B0-725ECC16E64D}"/>
    <hyperlink ref="B78" r:id="rId55" xr:uid="{7A380978-6A3B-824B-A074-A62F493BEF26}"/>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Operations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Rodolfo Perez</dc:creator>
  <cp:lastModifiedBy>Carly Yashinsky</cp:lastModifiedBy>
  <dcterms:created xsi:type="dcterms:W3CDTF">2026-01-06T21:35:38Z</dcterms:created>
  <dcterms:modified xsi:type="dcterms:W3CDTF">2026-02-26T19:44:08Z</dcterms:modified>
</cp:coreProperties>
</file>