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2.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1"/>
  <workbookPr defaultThemeVersion="202300"/>
  <mc:AlternateContent xmlns:mc="http://schemas.openxmlformats.org/markup-compatibility/2006">
    <mc:Choice Requires="x15">
      <x15ac:absPath xmlns:x15ac="http://schemas.microsoft.com/office/spreadsheetml/2010/11/ac" url="/Users/cpeterson/Downloads/"/>
    </mc:Choice>
  </mc:AlternateContent>
  <xr:revisionPtr revIDLastSave="0" documentId="13_ncr:2001_{C13E5438-5539-4EF6-B7CB-B6C28FBCDD37}" xr6:coauthVersionLast="47" xr6:coauthVersionMax="47" xr10:uidLastSave="{00000000-0000-0000-0000-000000000000}"/>
  <bookViews>
    <workbookView xWindow="22160" yWindow="600" windowWidth="29040" windowHeight="15720" xr2:uid="{6A16CDA4-CAB0-4A59-943B-0A1A92717AF2}"/>
  </bookViews>
  <sheets>
    <sheet name="0-Instructions" sheetId="3" r:id="rId1"/>
    <sheet name="1-Worksheet" sheetId="1" r:id="rId2"/>
    <sheet name="PMV reverse" sheetId="5" state="hidden" r:id="rId3"/>
    <sheet name="Support" sheetId="2" state="hidden" r:id="rId4"/>
  </sheets>
  <definedNames>
    <definedName name="borderline">'PMV reverse'!$D$3</definedName>
    <definedName name="clo_formula">'1-Worksheet'!$D$31</definedName>
    <definedName name="Dynamic">Support!$B$7</definedName>
    <definedName name="dynamic_text">'1-Worksheet'!$D$31</definedName>
    <definedName name="Imperial">Support!$A$6</definedName>
    <definedName name="Metric">Support!$A$5</definedName>
    <definedName name="PV_Season">'1-Worksheet'!$B$34</definedName>
    <definedName name="Seasonal">Support!$B$6</definedName>
    <definedName name="Single">Support!$B$5</definedName>
    <definedName name="StatusStart">'PMV reverse'!$D$23</definedName>
    <definedName name="total_area">'1-Worksheet'!$E$42</definedName>
    <definedName name="Units">'1-Worksheet'!$B$8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1" l="1"/>
  <c r="U26" i="1"/>
  <c r="U25" i="1"/>
  <c r="U24" i="1"/>
  <c r="U23" i="1"/>
  <c r="U22" i="1"/>
  <c r="U21" i="1"/>
  <c r="U20" i="1"/>
  <c r="U19" i="1"/>
  <c r="U18" i="1"/>
  <c r="U17" i="1"/>
  <c r="M27" i="1"/>
  <c r="R27" i="1" s="1"/>
  <c r="M26" i="1"/>
  <c r="R26" i="1" s="1"/>
  <c r="M25" i="1"/>
  <c r="R25" i="1" s="1"/>
  <c r="M24" i="1"/>
  <c r="R24" i="1" s="1"/>
  <c r="M23" i="1"/>
  <c r="S23" i="1" s="1"/>
  <c r="M22" i="1"/>
  <c r="P22" i="1" s="1"/>
  <c r="M21" i="1"/>
  <c r="P21" i="1" s="1"/>
  <c r="M20" i="1"/>
  <c r="P20" i="1" s="1"/>
  <c r="M19" i="1"/>
  <c r="R19" i="1" s="1"/>
  <c r="M18" i="1"/>
  <c r="R18" i="1" s="1"/>
  <c r="M17" i="1"/>
  <c r="P17" i="1" s="1"/>
  <c r="M16" i="1"/>
  <c r="P16" i="1" s="1"/>
  <c r="R16" i="1" s="1"/>
  <c r="M14" i="1"/>
  <c r="M15" i="1"/>
  <c r="S15" i="1" s="1"/>
  <c r="P24" i="1" l="1"/>
  <c r="R22" i="1"/>
  <c r="P26" i="1"/>
  <c r="P23" i="1"/>
  <c r="S18" i="1"/>
  <c r="S24" i="1"/>
  <c r="S19" i="1"/>
  <c r="S25" i="1"/>
  <c r="S20" i="1"/>
  <c r="S26" i="1"/>
  <c r="S22" i="1"/>
  <c r="R23" i="1"/>
  <c r="S17" i="1"/>
  <c r="S21" i="1"/>
  <c r="S27" i="1"/>
  <c r="R17" i="1"/>
  <c r="R21" i="1"/>
  <c r="P27" i="1"/>
  <c r="P18" i="1"/>
  <c r="R20" i="1"/>
  <c r="P19" i="1"/>
  <c r="P25" i="1"/>
  <c r="D27" i="1" l="1"/>
  <c r="D26" i="1"/>
  <c r="D25" i="1"/>
  <c r="D24" i="1"/>
  <c r="D23" i="1"/>
  <c r="D22" i="1"/>
  <c r="D21" i="1"/>
  <c r="D20" i="1"/>
  <c r="D19" i="1"/>
  <c r="D18" i="1"/>
  <c r="D17" i="1"/>
  <c r="D16" i="1"/>
  <c r="D15" i="1"/>
  <c r="B51" i="1"/>
  <c r="D14" i="1"/>
  <c r="D30" i="1"/>
  <c r="C57" i="1"/>
  <c r="C56" i="1"/>
  <c r="A33" i="1" l="1"/>
  <c r="A32" i="1"/>
  <c r="A31" i="1"/>
  <c r="A30" i="1"/>
  <c r="T12" i="1" s="1"/>
  <c r="A34" i="1"/>
  <c r="C51" i="1"/>
  <c r="B49" i="1"/>
  <c r="D13" i="1"/>
  <c r="M20" i="5"/>
  <c r="M19" i="5"/>
  <c r="M18" i="5"/>
  <c r="M17" i="5"/>
  <c r="M16" i="5"/>
  <c r="M15" i="5"/>
  <c r="M14" i="5"/>
  <c r="M13" i="5"/>
  <c r="M12" i="5"/>
  <c r="M11" i="5"/>
  <c r="M10" i="5"/>
  <c r="M8" i="5"/>
  <c r="B38" i="1"/>
  <c r="D2" i="5"/>
  <c r="D3" i="5" s="1"/>
  <c r="P15" i="1" l="1"/>
  <c r="R15" i="1"/>
  <c r="U15" i="1" s="1"/>
  <c r="P14" i="1"/>
  <c r="R14" i="1" s="1"/>
  <c r="Q27" i="1"/>
  <c r="Q24" i="1"/>
  <c r="Q21" i="1"/>
  <c r="Q18" i="1"/>
  <c r="Q26" i="1"/>
  <c r="Q23" i="1"/>
  <c r="Q20" i="1"/>
  <c r="Q17" i="1"/>
  <c r="Q25" i="1"/>
  <c r="Q19" i="1"/>
  <c r="Q16" i="1"/>
  <c r="S16" i="1" s="1"/>
  <c r="U16" i="1" s="1"/>
  <c r="Q22" i="1"/>
  <c r="Q15" i="1"/>
  <c r="Q14" i="1"/>
  <c r="S14" i="1" s="1"/>
  <c r="K27" i="1"/>
  <c r="K26" i="1"/>
  <c r="K25" i="1"/>
  <c r="K24" i="1"/>
  <c r="K23" i="1"/>
  <c r="K22" i="1"/>
  <c r="K21" i="1"/>
  <c r="K20" i="1"/>
  <c r="K19" i="1"/>
  <c r="K18" i="1"/>
  <c r="K17" i="1"/>
  <c r="K16" i="1"/>
  <c r="K15" i="1"/>
  <c r="K14" i="1"/>
  <c r="U14" i="1" l="1"/>
</calcChain>
</file>

<file path=xl/sharedStrings.xml><?xml version="1.0" encoding="utf-8"?>
<sst xmlns="http://schemas.openxmlformats.org/spreadsheetml/2006/main" count="153" uniqueCount="107">
  <si>
    <t>Space Types(s)</t>
  </si>
  <si>
    <t>CLO types</t>
  </si>
  <si>
    <t>Seasonal</t>
  </si>
  <si>
    <t>Dynamic</t>
  </si>
  <si>
    <t>Mode of conditioning</t>
  </si>
  <si>
    <t>Mechanical</t>
  </si>
  <si>
    <t>Natural</t>
  </si>
  <si>
    <t>Mixed-mode</t>
  </si>
  <si>
    <t>Select one</t>
  </si>
  <si>
    <t>Single value</t>
  </si>
  <si>
    <t xml:space="preserve"> Background Information </t>
  </si>
  <si>
    <t xml:space="preserve"> Directions for using this tool</t>
  </si>
  <si>
    <t>N/A</t>
  </si>
  <si>
    <t>General Instructions and Information</t>
  </si>
  <si>
    <t xml:space="preserve">International WELL Building Institute PBC (“IWBI”) authorizes individual use of this template (the template) to help you assist or assess projects pursuing WELL achievements during performance verification stage. 
This tool may not be sold, modified or excerpted, and users are not permitted to reproduce, display or distribute this tool in any way for any public or commercial purpose or any other purpose without IWBI’s prior written consent. 
INTERNATIONAL WELL BUILDING INSTITUTE, IWBI, THE WELL BUILDING STANDARD, WELL V2, THE WELL COMMUNITY STANDARD, WELL CERTIFIED, WELL SCORE, WELL AP, WELL HEALTH-SAFETY RATING, WELL HEALTH-SAFETY RATED, WELL EQUITY RATED, WELL PERFORMANCE RATED, WELL RESIDENCE, WORKS WITH WELL, WE ARE WELL, WELL, and others and their related logos are trademarks or certification marks of the International WELL Building Institute PBC in the United States and other countries.
</t>
  </si>
  <si>
    <t>Ex: Conference room</t>
  </si>
  <si>
    <t>Ex: Boiler room</t>
  </si>
  <si>
    <t>Thermal Performance - WELL v2, WELL Performance Rating, WELL v2 Pilot</t>
  </si>
  <si>
    <t>Air speed determination</t>
  </si>
  <si>
    <t>Designed</t>
  </si>
  <si>
    <t>Default (0.1m/s)</t>
  </si>
  <si>
    <t>Step 3: Document excluded areas within the project boundary (optional)</t>
  </si>
  <si>
    <t>Single Value</t>
  </si>
  <si>
    <t>Units</t>
  </si>
  <si>
    <t>sqm</t>
  </si>
  <si>
    <t>sqft</t>
  </si>
  <si>
    <t>Project teams must fully complete the required fields on the '1-Worksheet' tab (indicated in the color key below as "light yellow cells").</t>
  </si>
  <si>
    <t xml:space="preserve"> Color key</t>
  </si>
  <si>
    <t>Clothing insulation types (CLO values)</t>
  </si>
  <si>
    <t>CLO value</t>
  </si>
  <si>
    <t>Area</t>
  </si>
  <si>
    <t>Location Name</t>
  </si>
  <si>
    <t>Total Excluded Area</t>
  </si>
  <si>
    <t>Percentage Excluded</t>
  </si>
  <si>
    <t>Total Regularly Occupied Area</t>
  </si>
  <si>
    <t>Select WELL version:</t>
  </si>
  <si>
    <t>WELL versions</t>
  </si>
  <si>
    <t>WELL v2</t>
  </si>
  <si>
    <t>WELL v2 pilot</t>
  </si>
  <si>
    <t>WELL Performance Rating</t>
  </si>
  <si>
    <t>Maximum outdoor temperature under which 
PMV ≤+0.5 requirements will be met:</t>
  </si>
  <si>
    <t>Temperature</t>
  </si>
  <si>
    <t>Provide evidence that the conditions above are expected to occur ≤ 10% of the year:</t>
  </si>
  <si>
    <t xml:space="preserve">Projects must include at least 90% of regularly occupied spaces in WELL v2 and the WELL Performance Rating and at least 95% of regularly occupied spaces in WELL v2 pilot. 
If there are any regularly occupied spaces that the project has decided to exclude from meeting feature requirements, please include below. The WELL Performance Testing Agent will not test in these areas. </t>
  </si>
  <si>
    <t xml:space="preserve">Note the color key below, which explains which fields are required, editable, and encoded and cannot not be edited. </t>
  </si>
  <si>
    <t>Lower bound</t>
  </si>
  <si>
    <t>Upper Bound</t>
  </si>
  <si>
    <t>Lower Bound</t>
  </si>
  <si>
    <t>Metablic Rate</t>
  </si>
  <si>
    <t>Clothing Insulation</t>
  </si>
  <si>
    <t>Est. Indoor Temp.</t>
  </si>
  <si>
    <t>Borderline</t>
  </si>
  <si>
    <t>C</t>
  </si>
  <si>
    <t>F</t>
  </si>
  <si>
    <t>(what's used)</t>
  </si>
  <si>
    <t>SI (Metric)</t>
  </si>
  <si>
    <t>IP (Imperial)</t>
  </si>
  <si>
    <t>Clo</t>
  </si>
  <si>
    <t>Est. Compliance</t>
  </si>
  <si>
    <t>Name</t>
  </si>
  <si>
    <t>Temp</t>
  </si>
  <si>
    <t>Term</t>
  </si>
  <si>
    <t>Too cold</t>
  </si>
  <si>
    <t>Clothing Insulation Method</t>
  </si>
  <si>
    <t>Borderline too cold</t>
  </si>
  <si>
    <t>Acceptable</t>
  </si>
  <si>
    <t>Borderline too hot</t>
  </si>
  <si>
    <t>Too hot</t>
  </si>
  <si>
    <t>Clo to use</t>
  </si>
  <si>
    <t>For Seasonal Clothing Insulation</t>
  </si>
  <si>
    <r>
      <t xml:space="preserve">Metabolic Rate (MET)
</t>
    </r>
    <r>
      <rPr>
        <sz val="12"/>
        <color theme="1"/>
        <rFont val="Calibri"/>
        <family val="2"/>
      </rPr>
      <t>(use one decimal point)</t>
    </r>
  </si>
  <si>
    <t>Clothing Insulation (CLO)</t>
  </si>
  <si>
    <t>Spring</t>
  </si>
  <si>
    <t>Summer</t>
  </si>
  <si>
    <t>Autumn</t>
  </si>
  <si>
    <t>Winter</t>
  </si>
  <si>
    <t>Ex: Offices</t>
  </si>
  <si>
    <t>Ex: Dining Area</t>
  </si>
  <si>
    <t>Note: This sheet does NOT take the place of on-site tests during WELL Performance Verification</t>
  </si>
  <si>
    <t>For Dynamic clothing insulation</t>
  </si>
  <si>
    <t>Approx. acceptable temperature range</t>
  </si>
  <si>
    <t>Centigrade</t>
  </si>
  <si>
    <r>
      <t xml:space="preserve">Compliance estimation is functional for mechanically conditioned projects with occupant metabolic rate (MET) of 1.0, 1.1, or 1.2 and clothing insulation of 0.35 to 1.10. It assumes mean radiant temperature (MRT) = dry bulb temperature, relative humidity = 50%, and default air speed.
</t>
    </r>
    <r>
      <rPr>
        <b/>
        <sz val="12"/>
        <color theme="1"/>
        <rFont val="Calibri"/>
        <family val="2"/>
      </rPr>
      <t>Definition of outcomes:
Too hot / too cold:</t>
    </r>
    <r>
      <rPr>
        <sz val="12"/>
        <color theme="1"/>
        <rFont val="Calibri"/>
        <family val="2"/>
      </rPr>
      <t xml:space="preserve"> the building is likely performing outside of acceptable thermal comfort limits.
</t>
    </r>
    <r>
      <rPr>
        <b/>
        <sz val="12"/>
        <color theme="1"/>
        <rFont val="Calibri"/>
        <family val="2"/>
      </rPr>
      <t xml:space="preserve">
Borderline too hot / cold:</t>
    </r>
    <r>
      <rPr>
        <sz val="12"/>
        <color theme="1"/>
        <rFont val="Calibri"/>
        <family val="2"/>
      </rPr>
      <t xml:space="preserve"> the building is operating at the edge of acceptability. Depending on humidity and MRT  measured on-site, it may or may not pass.
</t>
    </r>
    <r>
      <rPr>
        <b/>
        <sz val="12"/>
        <color theme="1"/>
        <rFont val="Calibri"/>
        <family val="2"/>
      </rPr>
      <t xml:space="preserve">
Acceptable:</t>
    </r>
    <r>
      <rPr>
        <sz val="12"/>
        <color theme="1"/>
        <rFont val="Calibri"/>
        <family val="2"/>
      </rPr>
      <t xml:space="preserve"> this temperature is well within the acceptable range. Unless humidity or MRT are dramatically different from assumptions, it should pass.</t>
    </r>
  </si>
  <si>
    <t>Lower 
bound</t>
  </si>
  <si>
    <t>Upper 
bound</t>
  </si>
  <si>
    <r>
      <t xml:space="preserve">Seasonal Clothing Insulation (CLO)
</t>
    </r>
    <r>
      <rPr>
        <sz val="12"/>
        <color theme="1"/>
        <rFont val="Calibri"/>
        <family val="2"/>
      </rPr>
      <t>(You may rename the seasons)</t>
    </r>
  </si>
  <si>
    <t>Minimum outdoor temperature under which 
PMV ≥ -0.5 requirements will be met:</t>
  </si>
  <si>
    <t>Provide source of outdoor temperature data:</t>
  </si>
  <si>
    <r>
      <rPr>
        <b/>
        <sz val="12"/>
        <color theme="1"/>
        <rFont val="Calibri"/>
        <family val="2"/>
      </rPr>
      <t>Single value:</t>
    </r>
    <r>
      <rPr>
        <sz val="12"/>
        <color theme="1"/>
        <rFont val="Calibri"/>
        <family val="2"/>
      </rPr>
      <t xml:space="preserve">
If your project has been designed based on a single clothing insulation value (CLO value) -- for example if occupants are expected to wear the same level of clothing the entire year -- select </t>
    </r>
    <r>
      <rPr>
        <b/>
        <sz val="12"/>
        <color theme="1"/>
        <rFont val="Calibri"/>
        <family val="2"/>
      </rPr>
      <t>Single value</t>
    </r>
    <r>
      <rPr>
        <sz val="12"/>
        <color theme="1"/>
        <rFont val="Calibri"/>
        <family val="2"/>
      </rPr>
      <t xml:space="preserve"> in column E.
</t>
    </r>
    <r>
      <rPr>
        <b/>
        <sz val="12"/>
        <color theme="1"/>
        <rFont val="Calibri"/>
        <family val="2"/>
      </rPr>
      <t>Seasonal clothing insulation:</t>
    </r>
    <r>
      <rPr>
        <sz val="12"/>
        <color theme="1"/>
        <rFont val="Calibri"/>
        <family val="2"/>
      </rPr>
      <t xml:space="preserve">
If your project has been designed based on seasonal clothing insulation values (CLO values), for example if your project is located somewhere where temperature varies throughout the year, select Seasonal in column E.
</t>
    </r>
    <r>
      <rPr>
        <b/>
        <sz val="12"/>
        <color theme="1"/>
        <rFont val="Calibri"/>
        <family val="2"/>
      </rPr>
      <t>Dynamic clothing insulation:</t>
    </r>
    <r>
      <rPr>
        <sz val="12"/>
        <color theme="1"/>
        <rFont val="Calibri"/>
        <family val="2"/>
      </rPr>
      <t xml:space="preserve">
If occupants are assumed to adjust their clothing in response to the outdoor temperature (regardless of season), select Dynamic in column E. The default calculation for dynamic clothing insulation will be clothing insulation value (CLO value) as a function of outdoor air temperature at 6am, as described in Figure 5-1 in ANSI/ASHRAE 55-2020. If your project is using another reference method, provide the formula used in cell D31.</t>
    </r>
  </si>
  <si>
    <t>Compliance Estimation (Optional)</t>
  </si>
  <si>
    <r>
      <rPr>
        <b/>
        <sz val="16"/>
        <color theme="1"/>
        <rFont val="Calibri"/>
        <family val="2"/>
      </rPr>
      <t>Step 2: Complete the table below (required)</t>
    </r>
    <r>
      <rPr>
        <sz val="12"/>
        <color theme="1"/>
        <rFont val="Calibri"/>
        <family val="2"/>
      </rPr>
      <t xml:space="preserve">
Include all regularly occupied space types. Use ASHRAE Standard 55, ISO 7730, the CBE Thermal Comfort Tool, or similar source to find metabolic rates (MET values) and clothing insulation types (CLO values). 
(e.g., a typical workplace clothing ensemble is 0.5 CLO in summer and 1.0 CLO in winter; sitting and typing is 1.1 MET.)
https://comfort.cbe.berkeley.edu/ </t>
    </r>
  </si>
  <si>
    <t>Step 4: Document maximum and minimum outdoor design temperature (optional)</t>
  </si>
  <si>
    <t>Indoor Air Speed</t>
  </si>
  <si>
    <t>Step 1: Select unit system and provide air speed method (required)</t>
  </si>
  <si>
    <t xml:space="preserve">Last updated: </t>
  </si>
  <si>
    <t>© 2026 International WELL Building Institute PBC. All rights reserved.</t>
  </si>
  <si>
    <t>Changelog</t>
  </si>
  <si>
    <t>Introduced temperature lookup for PMV ranges and compliance estimations</t>
  </si>
  <si>
    <t>Changed instructions to refer to project team, not PT agent.</t>
  </si>
  <si>
    <t>Refined error messages for estimated compliance output.</t>
  </si>
  <si>
    <r>
      <t>This tool is intended to serve as a template to help project teams</t>
    </r>
    <r>
      <rPr>
        <sz val="12"/>
        <color theme="1"/>
        <rFont val="Calibri"/>
        <family val="2"/>
      </rPr>
      <t xml:space="preserve"> document</t>
    </r>
    <r>
      <rPr>
        <sz val="12"/>
        <color rgb="FFFF0000"/>
        <rFont val="Calibri"/>
        <family val="2"/>
      </rPr>
      <t xml:space="preserve"> </t>
    </r>
    <r>
      <rPr>
        <sz val="12"/>
        <color theme="1"/>
        <rFont val="Calibri"/>
        <family val="2"/>
      </rPr>
      <t>co</t>
    </r>
    <r>
      <rPr>
        <sz val="12"/>
        <rFont val="Calibri"/>
        <family val="2"/>
      </rPr>
      <t>mpliance with the requirements of:
- WELL v2 T01.1 Provide Acceptable Thermal Environment, Option 1: Performance verified environmental conditions
- WELL v2 pilot T01.1 Support Thermal Environment, Option 1: Mechanically ventilated spaces
- WELL Performance Rating PT1 Provide Acceptable Thermal Environment, Option 1: Performance verified environmental conditions</t>
    </r>
  </si>
  <si>
    <r>
      <t>Light yellow cells represent</t>
    </r>
    <r>
      <rPr>
        <sz val="12"/>
        <rFont val="Calibri"/>
        <family val="2"/>
      </rPr>
      <t xml:space="preserve"> </t>
    </r>
    <r>
      <rPr>
        <b/>
        <u/>
        <sz val="12"/>
        <rFont val="Calibri"/>
        <family val="2"/>
      </rPr>
      <t>EDITABLE</t>
    </r>
    <r>
      <rPr>
        <sz val="12"/>
        <rFont val="Calibri"/>
        <family val="2"/>
      </rPr>
      <t xml:space="preserve"> fields that should be co</t>
    </r>
    <r>
      <rPr>
        <sz val="12"/>
        <color theme="1"/>
        <rFont val="Calibri"/>
        <family val="2"/>
      </rPr>
      <t xml:space="preserve">mpleted by the </t>
    </r>
    <r>
      <rPr>
        <i/>
        <sz val="12"/>
        <color theme="1"/>
        <rFont val="Calibri"/>
        <family val="2"/>
      </rPr>
      <t>Project Team</t>
    </r>
  </si>
  <si>
    <r>
      <t xml:space="preserve">White cells indicate </t>
    </r>
    <r>
      <rPr>
        <b/>
        <u/>
        <sz val="12"/>
        <rFont val="Calibri"/>
        <family val="2"/>
      </rPr>
      <t>EDITABLE</t>
    </r>
    <r>
      <rPr>
        <sz val="12"/>
        <rFont val="Calibri"/>
        <family val="2"/>
      </rPr>
      <t xml:space="preserve"> fields that have been edited. If data in these cells are deleted, the cells will turn light yellow again.</t>
    </r>
  </si>
  <si>
    <r>
      <t xml:space="preserve">Light blue cells indicate </t>
    </r>
    <r>
      <rPr>
        <b/>
        <sz val="12"/>
        <rFont val="Calibri"/>
        <family val="2"/>
      </rPr>
      <t>ENCODED FIELDS THAT CANNOT NOT BE EDITED,</t>
    </r>
    <r>
      <rPr>
        <sz val="12"/>
        <rFont val="Calibri"/>
        <family val="2"/>
      </rPr>
      <t xml:space="preserve"> such as data that are auto-loaded or formulas that are auto-calculated. </t>
    </r>
    <r>
      <rPr>
        <b/>
        <sz val="12"/>
        <rFont val="Calibri"/>
        <family val="2"/>
      </rPr>
      <t>DO NOT EDIT</t>
    </r>
    <r>
      <rPr>
        <sz val="12"/>
        <rFont val="Calibri"/>
        <family val="2"/>
      </rPr>
      <t xml:space="preserve"> these cells.</t>
    </r>
  </si>
  <si>
    <r>
      <t xml:space="preserve">Light gray cells indicate </t>
    </r>
    <r>
      <rPr>
        <b/>
        <sz val="12"/>
        <rFont val="Calibri"/>
        <family val="2"/>
      </rPr>
      <t>FORMATTING THAT CANNOT NOT BE EDITED,</t>
    </r>
    <r>
      <rPr>
        <sz val="12"/>
        <rFont val="Calibri"/>
        <family val="2"/>
      </rPr>
      <t xml:space="preserve"> including table headers. </t>
    </r>
    <r>
      <rPr>
        <b/>
        <sz val="12"/>
        <rFont val="Calibri"/>
        <family val="2"/>
      </rPr>
      <t xml:space="preserve">DO NOT EDIT </t>
    </r>
    <r>
      <rPr>
        <sz val="12"/>
        <rFont val="Calibri"/>
        <family val="2"/>
      </rPr>
      <t>these cells.</t>
    </r>
  </si>
  <si>
    <r>
      <t xml:space="preserve">Light gray cells that read "N/A" in light grey are </t>
    </r>
    <r>
      <rPr>
        <b/>
        <sz val="12"/>
        <color theme="1" tint="0.34998626667073579"/>
        <rFont val="Calibri"/>
        <family val="2"/>
      </rPr>
      <t>OUTCOME</t>
    </r>
    <r>
      <rPr>
        <sz val="12"/>
        <color theme="1" tint="0.34998626667073579"/>
        <rFont val="Calibri"/>
        <family val="2"/>
      </rPr>
      <t xml:space="preserve"> cells that are "Not Applicable". </t>
    </r>
    <r>
      <rPr>
        <b/>
        <sz val="12"/>
        <color theme="1" tint="0.34998626667073579"/>
        <rFont val="Calibri"/>
        <family val="2"/>
      </rPr>
      <t>DO NOT EDIT</t>
    </r>
    <r>
      <rPr>
        <sz val="12"/>
        <color theme="1" tint="0.34998626667073579"/>
        <rFont val="Calibri"/>
        <family val="2"/>
      </rPr>
      <t xml:space="preserve"> these cells. </t>
    </r>
  </si>
  <si>
    <r>
      <rPr>
        <b/>
        <sz val="10"/>
        <color theme="1"/>
        <rFont val="Calibri"/>
        <family val="2"/>
      </rPr>
      <t xml:space="preserve">Disclaimer </t>
    </r>
    <r>
      <rPr>
        <sz val="10"/>
        <color theme="1"/>
        <rFont val="Calibri"/>
        <family val="2"/>
      </rPr>
      <t xml:space="preserve">
IWBI has created this tool to help streamline the performance verification process.  Please note use of this tool does not in any way guarantee achievement of WELL Certification, WELL Rating or any WELL feature, part or any other designation.  Further, use of this tool requires input of accurate information by users, and neither IWBI nor its affiliates, employees or representatives shall be responsible for information submitted by users. 
None of the parties involved in the funding or creation of the WELL Building Standard and related resources, tools and materials, including IWBI, its affiliates and its and its affiliates’ respective its owners, affiliates, members, employees, or contractors, assume any liability or responsibility to the user or any third-parties for the accuracy, completeness, or use of or reliance on any information contained in the WELL Building Standard and related resources, tools and materials, or for any injuries, losses, or damages (including, without limitation, equitable relief) arising from such use or reliance. This tool is intended to educate and assist performance testing agents, real estate owners, building and community stakeholders, tenants, occupants and users in their efforts to create healthier work and living spaces, and nothing in this tool should be considered, or used as a substitute for, quality control, safety analysis, legal compliance (including zoning), comprehensive urban planning, medical advice, diagnosis or treatment. Achievement of WELL Certification or of any designation under the WELL Building Standard does not in any way guarantee, represent or warrant that the individuals in a space, building or organization will be healthy or healthier, nor does it indicate that a project is in compliance with any applicable laws/regulations or guarantee that a space will be free from viruses, pathogens, bacterial allergens or volatile organic compounds.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</si>
</sst>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mm\-yyyy"/>
  </numFmts>
  <fonts count="30" x14ac:knownFonts="1">
    <font>
      <sz val="11"/>
      <color theme="1"/>
      <name val="Aptos Narrow"/>
      <family val="2"/>
      <scheme val="minor"/>
    </font>
    <font>
      <sz val="12"/>
      <color theme="1"/>
      <name val="Aptos Narrow"/>
      <family val="2"/>
      <scheme val="minor"/>
    </font>
    <font>
      <b/>
      <sz val="11"/>
      <color theme="1"/>
      <name val="Aptos Narrow"/>
      <family val="2"/>
      <scheme val="minor"/>
    </font>
    <font>
      <sz val="11"/>
      <color theme="1"/>
      <name val="Aptos Narrow"/>
      <family val="2"/>
      <scheme val="minor"/>
    </font>
    <font>
      <sz val="12"/>
      <color rgb="FF9C5700"/>
      <name val="Aptos Narrow"/>
      <family val="2"/>
      <scheme val="minor"/>
    </font>
    <font>
      <b/>
      <sz val="12"/>
      <color theme="1"/>
      <name val="Calibri"/>
      <family val="2"/>
    </font>
    <font>
      <sz val="12"/>
      <color theme="1"/>
      <name val="Calibri"/>
      <family val="2"/>
    </font>
    <font>
      <i/>
      <sz val="12"/>
      <color theme="1"/>
      <name val="Calibri"/>
      <family val="2"/>
    </font>
    <font>
      <b/>
      <sz val="14"/>
      <color theme="1"/>
      <name val="Calibri"/>
      <family val="2"/>
    </font>
    <font>
      <b/>
      <sz val="28"/>
      <color rgb="FF3C9CB6"/>
      <name val="Calibri"/>
      <family val="2"/>
    </font>
    <font>
      <sz val="11"/>
      <color theme="1"/>
      <name val="Calibri"/>
      <family val="2"/>
    </font>
    <font>
      <sz val="8"/>
      <name val="Aptos Narrow"/>
      <family val="2"/>
      <scheme val="minor"/>
    </font>
    <font>
      <b/>
      <sz val="14"/>
      <color rgb="FF000000"/>
      <name val="Calibri"/>
      <family val="2"/>
    </font>
    <font>
      <b/>
      <sz val="11"/>
      <color theme="0"/>
      <name val="Aptos Narrow"/>
      <family val="2"/>
      <scheme val="minor"/>
    </font>
    <font>
      <sz val="11"/>
      <color rgb="FF3F3F76"/>
      <name val="Aptos Narrow"/>
      <family val="2"/>
      <scheme val="minor"/>
    </font>
    <font>
      <i/>
      <sz val="11"/>
      <color rgb="FF7F7F7F"/>
      <name val="Aptos Narrow"/>
      <family val="2"/>
      <scheme val="minor"/>
    </font>
    <font>
      <sz val="12"/>
      <name val="Calibri"/>
      <family val="2"/>
    </font>
    <font>
      <b/>
      <sz val="14"/>
      <color rgb="FFFF0000"/>
      <name val="Calibri"/>
      <family val="2"/>
    </font>
    <font>
      <b/>
      <i/>
      <sz val="12"/>
      <color theme="1"/>
      <name val="Calibri"/>
      <family val="2"/>
    </font>
    <font>
      <b/>
      <sz val="16"/>
      <color theme="1"/>
      <name val="Calibri"/>
      <family val="2"/>
    </font>
    <font>
      <b/>
      <sz val="16"/>
      <name val="Calibri"/>
      <family val="2"/>
    </font>
    <font>
      <sz val="14"/>
      <name val="Calibri"/>
      <family val="2"/>
    </font>
    <font>
      <sz val="12"/>
      <color rgb="FFFF0000"/>
      <name val="Calibri"/>
      <family val="2"/>
    </font>
    <font>
      <sz val="12"/>
      <color rgb="FF000000"/>
      <name val="Calibri"/>
      <family val="2"/>
    </font>
    <font>
      <b/>
      <u/>
      <sz val="12"/>
      <name val="Calibri"/>
      <family val="2"/>
    </font>
    <font>
      <b/>
      <sz val="12"/>
      <name val="Calibri"/>
      <family val="2"/>
    </font>
    <font>
      <sz val="12"/>
      <color theme="1" tint="0.34998626667073579"/>
      <name val="Calibri"/>
      <family val="2"/>
    </font>
    <font>
      <b/>
      <sz val="12"/>
      <color theme="1" tint="0.34998626667073579"/>
      <name val="Calibri"/>
      <family val="2"/>
    </font>
    <font>
      <sz val="10"/>
      <color theme="1"/>
      <name val="Calibri"/>
      <family val="2"/>
    </font>
    <font>
      <b/>
      <sz val="10"/>
      <color theme="1"/>
      <name val="Calibri"/>
      <family val="2"/>
    </font>
  </fonts>
  <fills count="16">
    <fill>
      <patternFill patternType="none"/>
    </fill>
    <fill>
      <patternFill patternType="gray125"/>
    </fill>
    <fill>
      <patternFill patternType="solid">
        <fgColor theme="0" tint="-0.14999847407452621"/>
        <bgColor indexed="64"/>
      </patternFill>
    </fill>
    <fill>
      <patternFill patternType="solid">
        <fgColor rgb="FFFFEB9C"/>
      </patternFill>
    </fill>
    <fill>
      <patternFill patternType="solid">
        <fgColor rgb="FFD4D4D4"/>
        <bgColor indexed="64"/>
      </patternFill>
    </fill>
    <fill>
      <patternFill patternType="solid">
        <fgColor theme="0" tint="-0.14999847407452621"/>
        <bgColor rgb="FF000000"/>
      </patternFill>
    </fill>
    <fill>
      <patternFill patternType="solid">
        <fgColor theme="0" tint="-4.9989318521683403E-2"/>
        <bgColor indexed="64"/>
      </patternFill>
    </fill>
    <fill>
      <patternFill patternType="solid">
        <fgColor rgb="FFFFE699"/>
        <bgColor indexed="64"/>
      </patternFill>
    </fill>
    <fill>
      <patternFill patternType="solid">
        <fgColor theme="8" tint="0.79998168889431442"/>
        <bgColor indexed="64"/>
      </patternFill>
    </fill>
    <fill>
      <patternFill patternType="solid">
        <fgColor rgb="FFDDEBF7"/>
        <bgColor indexed="64"/>
      </patternFill>
    </fill>
    <fill>
      <patternFill patternType="solid">
        <fgColor rgb="FFD9D9D9"/>
        <bgColor indexed="64"/>
      </patternFill>
    </fill>
    <fill>
      <patternFill patternType="solid">
        <fgColor theme="0"/>
        <bgColor indexed="64"/>
      </patternFill>
    </fill>
    <fill>
      <patternFill patternType="solid">
        <fgColor rgb="FFFFEC9C"/>
        <bgColor indexed="64"/>
      </patternFill>
    </fill>
    <fill>
      <patternFill patternType="solid">
        <fgColor theme="4"/>
        <bgColor theme="4"/>
      </patternFill>
    </fill>
    <fill>
      <patternFill patternType="solid">
        <fgColor rgb="FFFFCC99"/>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0">
    <xf numFmtId="0" fontId="0" fillId="0" borderId="0"/>
    <xf numFmtId="0" fontId="4" fillId="3" borderId="0" applyNumberFormat="0" applyBorder="0" applyAlignment="0" applyProtection="0"/>
    <xf numFmtId="0" fontId="3" fillId="0" borderId="0"/>
    <xf numFmtId="0" fontId="1" fillId="0" borderId="0"/>
    <xf numFmtId="0" fontId="3" fillId="0" borderId="0"/>
    <xf numFmtId="0" fontId="3" fillId="0" borderId="0"/>
    <xf numFmtId="0" fontId="3" fillId="0" borderId="0"/>
    <xf numFmtId="9" fontId="3" fillId="0" borderId="0" applyFont="0" applyFill="0" applyBorder="0" applyAlignment="0" applyProtection="0"/>
    <xf numFmtId="0" fontId="14" fillId="14" borderId="21" applyNumberFormat="0" applyAlignment="0" applyProtection="0"/>
    <xf numFmtId="0" fontId="15" fillId="0" borderId="0" applyNumberFormat="0" applyFill="0" applyBorder="0" applyAlignment="0" applyProtection="0"/>
  </cellStyleXfs>
  <cellXfs count="106">
    <xf numFmtId="0" fontId="0" fillId="0" borderId="0" xfId="0"/>
    <xf numFmtId="0" fontId="5" fillId="0" borderId="0" xfId="0" applyFont="1"/>
    <xf numFmtId="0" fontId="6" fillId="0" borderId="0" xfId="0" applyFont="1"/>
    <xf numFmtId="0" fontId="6" fillId="0" borderId="0" xfId="0" applyFont="1" applyAlignment="1">
      <alignment wrapText="1"/>
    </xf>
    <xf numFmtId="0" fontId="6" fillId="0" borderId="0" xfId="0" applyFont="1" applyAlignment="1">
      <alignment vertical="top" wrapText="1"/>
    </xf>
    <xf numFmtId="0" fontId="5" fillId="4" borderId="1" xfId="0" applyFont="1" applyFill="1" applyBorder="1" applyAlignment="1">
      <alignment horizontal="center" vertical="center" wrapText="1"/>
    </xf>
    <xf numFmtId="0" fontId="6" fillId="0" borderId="0" xfId="0" applyFont="1" applyAlignment="1">
      <alignment horizontal="right" wrapText="1"/>
    </xf>
    <xf numFmtId="0" fontId="10" fillId="0" borderId="0" xfId="2" applyFont="1"/>
    <xf numFmtId="0" fontId="6" fillId="0" borderId="1" xfId="0" applyFont="1" applyBorder="1" applyAlignment="1">
      <alignment vertical="center" wrapText="1"/>
    </xf>
    <xf numFmtId="0" fontId="6" fillId="0" borderId="0" xfId="0" applyFont="1" applyAlignment="1">
      <alignment horizontal="right"/>
    </xf>
    <xf numFmtId="0" fontId="6" fillId="0" borderId="0" xfId="1" applyFont="1" applyFill="1" applyBorder="1" applyAlignment="1">
      <alignment horizontal="right"/>
    </xf>
    <xf numFmtId="9" fontId="5" fillId="0" borderId="0" xfId="7" applyFont="1" applyFill="1" applyBorder="1" applyAlignment="1">
      <alignment horizontal="right" vertical="center"/>
    </xf>
    <xf numFmtId="0" fontId="6" fillId="0" borderId="0" xfId="4" applyFont="1" applyAlignment="1">
      <alignment horizontal="right" vertical="center"/>
    </xf>
    <xf numFmtId="0" fontId="5" fillId="0" borderId="0" xfId="0" applyFont="1" applyAlignment="1">
      <alignment horizontal="right" vertical="center" wrapText="1"/>
    </xf>
    <xf numFmtId="0" fontId="6" fillId="3" borderId="1" xfId="1" applyFont="1" applyBorder="1" applyProtection="1">
      <protection locked="0"/>
    </xf>
    <xf numFmtId="0" fontId="10" fillId="0" borderId="0" xfId="2" applyFont="1" applyProtection="1">
      <protection locked="0"/>
    </xf>
    <xf numFmtId="0" fontId="6" fillId="0" borderId="0" xfId="0" applyFont="1" applyProtection="1">
      <protection locked="0"/>
    </xf>
    <xf numFmtId="0" fontId="6" fillId="0" borderId="1" xfId="0" applyFont="1" applyBorder="1" applyAlignment="1" applyProtection="1">
      <alignment horizontal="center" vertical="center"/>
      <protection locked="0"/>
    </xf>
    <xf numFmtId="0" fontId="5" fillId="0" borderId="1" xfId="0" applyFont="1" applyBorder="1" applyProtection="1">
      <protection locked="0"/>
    </xf>
    <xf numFmtId="0" fontId="2" fillId="0" borderId="0" xfId="0" applyFont="1"/>
    <xf numFmtId="0" fontId="13" fillId="13" borderId="18" xfId="0" applyFont="1" applyFill="1" applyBorder="1"/>
    <xf numFmtId="0" fontId="13" fillId="13" borderId="19" xfId="0" applyFont="1" applyFill="1" applyBorder="1"/>
    <xf numFmtId="0" fontId="13" fillId="13" borderId="20" xfId="0" applyFont="1" applyFill="1" applyBorder="1"/>
    <xf numFmtId="0" fontId="14" fillId="14" borderId="21" xfId="8"/>
    <xf numFmtId="0" fontId="15" fillId="0" borderId="0" xfId="9"/>
    <xf numFmtId="0" fontId="16" fillId="9" borderId="12" xfId="4" applyFont="1" applyFill="1" applyBorder="1" applyAlignment="1">
      <alignment horizontal="center" vertical="center" wrapText="1"/>
    </xf>
    <xf numFmtId="0" fontId="0" fillId="0" borderId="19" xfId="0" applyBorder="1"/>
    <xf numFmtId="0" fontId="0" fillId="0" borderId="20" xfId="0" applyBorder="1"/>
    <xf numFmtId="0" fontId="0" fillId="0" borderId="16" xfId="0" applyBorder="1"/>
    <xf numFmtId="0" fontId="0" fillId="0" borderId="17" xfId="0" applyBorder="1"/>
    <xf numFmtId="2" fontId="0" fillId="0" borderId="18" xfId="0" applyNumberFormat="1" applyBorder="1"/>
    <xf numFmtId="11" fontId="0" fillId="0" borderId="0" xfId="0" applyNumberFormat="1"/>
    <xf numFmtId="164" fontId="6" fillId="3" borderId="1" xfId="1" applyNumberFormat="1" applyFont="1" applyBorder="1" applyProtection="1">
      <protection locked="0"/>
    </xf>
    <xf numFmtId="0" fontId="6" fillId="0" borderId="1" xfId="0" applyFont="1" applyBorder="1"/>
    <xf numFmtId="0" fontId="5" fillId="10" borderId="6" xfId="0" applyFont="1" applyFill="1" applyBorder="1" applyAlignment="1">
      <alignment horizontal="center" vertical="center" wrapText="1"/>
    </xf>
    <xf numFmtId="0" fontId="5" fillId="10" borderId="1" xfId="0" applyFont="1" applyFill="1" applyBorder="1" applyAlignment="1">
      <alignment horizontal="center" vertical="center" wrapText="1"/>
    </xf>
    <xf numFmtId="164" fontId="6" fillId="0" borderId="1" xfId="0" applyNumberFormat="1" applyFont="1" applyBorder="1"/>
    <xf numFmtId="0" fontId="6" fillId="0" borderId="1" xfId="0" quotePrefix="1" applyFont="1" applyBorder="1"/>
    <xf numFmtId="0" fontId="18" fillId="0" borderId="0" xfId="0" applyFont="1" applyAlignment="1">
      <alignment horizontal="left" vertical="center"/>
    </xf>
    <xf numFmtId="0" fontId="6" fillId="0" borderId="1" xfId="0" applyFont="1" applyBorder="1" applyAlignment="1">
      <alignment horizontal="center" vertical="center" wrapText="1"/>
    </xf>
    <xf numFmtId="0" fontId="6" fillId="15" borderId="5" xfId="0" applyFont="1" applyFill="1" applyBorder="1" applyAlignment="1">
      <alignment horizontal="center"/>
    </xf>
    <xf numFmtId="0" fontId="12" fillId="0" borderId="0" xfId="0" applyFont="1" applyAlignment="1">
      <alignment wrapText="1"/>
    </xf>
    <xf numFmtId="0" fontId="8" fillId="0" borderId="0" xfId="0" applyFont="1" applyAlignment="1">
      <alignment vertical="center"/>
    </xf>
    <xf numFmtId="0" fontId="5" fillId="10" borderId="23" xfId="0" applyFont="1" applyFill="1" applyBorder="1" applyAlignment="1">
      <alignment horizontal="center" vertical="center" wrapText="1"/>
    </xf>
    <xf numFmtId="0" fontId="8" fillId="0" borderId="5" xfId="0" applyFont="1" applyBorder="1" applyAlignment="1">
      <alignment horizontal="left" vertical="center" wrapText="1"/>
    </xf>
    <xf numFmtId="2" fontId="6" fillId="3" borderId="1" xfId="1" applyNumberFormat="1" applyFont="1" applyBorder="1" applyProtection="1">
      <protection locked="0"/>
    </xf>
    <xf numFmtId="0" fontId="5" fillId="0" borderId="1" xfId="0" applyFont="1" applyBorder="1"/>
    <xf numFmtId="2" fontId="5" fillId="0" borderId="1" xfId="0" applyNumberFormat="1" applyFont="1" applyBorder="1"/>
    <xf numFmtId="9" fontId="5" fillId="0" borderId="1" xfId="7" applyFont="1" applyBorder="1"/>
    <xf numFmtId="0" fontId="5" fillId="4" borderId="1" xfId="0" applyFont="1" applyFill="1" applyBorder="1" applyAlignment="1">
      <alignment horizontal="center"/>
    </xf>
    <xf numFmtId="0" fontId="8" fillId="0" borderId="0" xfId="0" applyFont="1"/>
    <xf numFmtId="0" fontId="5" fillId="4" borderId="24" xfId="0" applyFont="1" applyFill="1" applyBorder="1"/>
    <xf numFmtId="0" fontId="6" fillId="4" borderId="25" xfId="0" applyFont="1" applyFill="1" applyBorder="1"/>
    <xf numFmtId="0" fontId="8" fillId="4" borderId="24" xfId="0" applyFont="1" applyFill="1" applyBorder="1" applyAlignment="1">
      <alignment wrapText="1"/>
    </xf>
    <xf numFmtId="0" fontId="10" fillId="0" borderId="0" xfId="0" applyFont="1"/>
    <xf numFmtId="0" fontId="10" fillId="0" borderId="0" xfId="0" applyFont="1" applyAlignment="1">
      <alignment vertical="center"/>
    </xf>
    <xf numFmtId="0" fontId="21" fillId="11" borderId="0" xfId="0" applyFont="1" applyFill="1" applyAlignment="1">
      <alignment horizontal="left" vertical="center" wrapText="1"/>
    </xf>
    <xf numFmtId="0" fontId="6" fillId="0" borderId="0" xfId="0" applyFont="1" applyAlignment="1">
      <alignment vertical="center"/>
    </xf>
    <xf numFmtId="0" fontId="16" fillId="3" borderId="1" xfId="1" applyFont="1" applyBorder="1" applyProtection="1">
      <protection locked="0"/>
    </xf>
    <xf numFmtId="0" fontId="5" fillId="4" borderId="1" xfId="0" applyFont="1" applyFill="1" applyBorder="1" applyAlignment="1">
      <alignment wrapText="1"/>
    </xf>
    <xf numFmtId="0" fontId="5" fillId="12" borderId="1" xfId="0" applyFont="1" applyFill="1" applyBorder="1"/>
    <xf numFmtId="0" fontId="6" fillId="12" borderId="1" xfId="0" applyFont="1" applyFill="1" applyBorder="1" applyProtection="1">
      <protection locked="0"/>
    </xf>
    <xf numFmtId="0" fontId="6" fillId="0" borderId="1" xfId="0" applyFont="1" applyBorder="1" applyProtection="1">
      <protection locked="0"/>
    </xf>
    <xf numFmtId="0" fontId="5" fillId="0" borderId="0" xfId="0" applyFont="1" applyAlignment="1" applyProtection="1">
      <alignment horizontal="right" vertical="center" wrapText="1"/>
      <protection locked="0"/>
    </xf>
    <xf numFmtId="0" fontId="5" fillId="4" borderId="1" xfId="0" applyFont="1" applyFill="1" applyBorder="1" applyAlignment="1" applyProtection="1">
      <alignment horizontal="center" vertical="center" wrapText="1"/>
      <protection locked="0"/>
    </xf>
    <xf numFmtId="165" fontId="10" fillId="0" borderId="0" xfId="0" applyNumberFormat="1" applyFont="1" applyAlignment="1">
      <alignment horizontal="left"/>
    </xf>
    <xf numFmtId="0" fontId="23" fillId="6" borderId="11" xfId="2" applyFont="1" applyFill="1" applyBorder="1" applyAlignment="1">
      <alignment horizontal="center" vertical="center" wrapText="1"/>
    </xf>
    <xf numFmtId="0" fontId="16" fillId="6" borderId="12" xfId="2" applyFont="1" applyFill="1" applyBorder="1" applyAlignment="1">
      <alignment horizontal="left" vertical="center" wrapText="1"/>
    </xf>
    <xf numFmtId="0" fontId="23" fillId="6" borderId="9" xfId="2" applyFont="1" applyFill="1" applyBorder="1" applyAlignment="1">
      <alignment horizontal="center" vertical="center" wrapText="1"/>
    </xf>
    <xf numFmtId="0" fontId="16" fillId="6" borderId="10" xfId="2" applyFont="1" applyFill="1" applyBorder="1" applyAlignment="1">
      <alignment horizontal="left" vertical="center" wrapText="1"/>
    </xf>
    <xf numFmtId="0" fontId="23" fillId="11" borderId="4" xfId="2" applyFont="1" applyFill="1" applyBorder="1" applyAlignment="1">
      <alignment horizontal="center" vertical="center" wrapText="1"/>
    </xf>
    <xf numFmtId="0" fontId="16" fillId="11" borderId="0" xfId="2" applyFont="1" applyFill="1" applyAlignment="1">
      <alignment horizontal="left" vertical="center" wrapText="1"/>
    </xf>
    <xf numFmtId="0" fontId="5" fillId="7" borderId="15" xfId="3" applyFont="1" applyFill="1" applyBorder="1" applyAlignment="1">
      <alignment vertical="center"/>
    </xf>
    <xf numFmtId="0" fontId="6" fillId="7" borderId="12" xfId="0" applyFont="1" applyFill="1" applyBorder="1" applyAlignment="1">
      <alignment horizontal="left" vertical="center" wrapText="1"/>
    </xf>
    <xf numFmtId="0" fontId="5" fillId="0" borderId="15" xfId="3" applyFont="1" applyBorder="1" applyAlignment="1">
      <alignment vertical="center"/>
    </xf>
    <xf numFmtId="0" fontId="16" fillId="0" borderId="12" xfId="3" applyFont="1" applyBorder="1" applyAlignment="1">
      <alignment horizontal="left" vertical="center" wrapText="1"/>
    </xf>
    <xf numFmtId="0" fontId="5" fillId="9" borderId="15" xfId="4" applyFont="1" applyFill="1" applyBorder="1" applyAlignment="1">
      <alignment horizontal="left" vertical="center"/>
    </xf>
    <xf numFmtId="0" fontId="16" fillId="9" borderId="12" xfId="4" applyFont="1" applyFill="1" applyBorder="1" applyAlignment="1">
      <alignment horizontal="left" vertical="center" wrapText="1"/>
    </xf>
    <xf numFmtId="0" fontId="5" fillId="2" borderId="15" xfId="4" applyFont="1" applyFill="1" applyBorder="1" applyAlignment="1">
      <alignment horizontal="left" vertical="center"/>
    </xf>
    <xf numFmtId="0" fontId="16" fillId="2" borderId="12" xfId="4" applyFont="1" applyFill="1" applyBorder="1" applyAlignment="1">
      <alignment horizontal="left" vertical="center" wrapText="1"/>
    </xf>
    <xf numFmtId="0" fontId="6" fillId="8" borderId="15" xfId="4" applyFont="1" applyFill="1" applyBorder="1" applyAlignment="1">
      <alignment horizontal="center" vertical="center"/>
    </xf>
    <xf numFmtId="0" fontId="26" fillId="6" borderId="12" xfId="4" applyFont="1" applyFill="1" applyBorder="1" applyAlignment="1">
      <alignment horizontal="left" vertical="center" wrapText="1"/>
    </xf>
    <xf numFmtId="0" fontId="20" fillId="5" borderId="7" xfId="2" applyFont="1" applyFill="1" applyBorder="1" applyAlignment="1">
      <alignment horizontal="left" vertical="center" wrapText="1"/>
    </xf>
    <xf numFmtId="0" fontId="20" fillId="5" borderId="8" xfId="2" applyFont="1" applyFill="1" applyBorder="1" applyAlignment="1">
      <alignment horizontal="left" vertical="center" wrapText="1"/>
    </xf>
    <xf numFmtId="0" fontId="9" fillId="11" borderId="0" xfId="0" applyFont="1" applyFill="1" applyAlignment="1">
      <alignment horizontal="left"/>
    </xf>
    <xf numFmtId="0" fontId="16" fillId="6" borderId="9" xfId="0" applyFont="1" applyFill="1" applyBorder="1" applyAlignment="1">
      <alignment horizontal="left" vertical="center" wrapText="1"/>
    </xf>
    <xf numFmtId="0" fontId="16" fillId="6" borderId="10" xfId="0" applyFont="1" applyFill="1" applyBorder="1" applyAlignment="1">
      <alignment horizontal="left" vertical="center" wrapText="1"/>
    </xf>
    <xf numFmtId="0" fontId="28" fillId="0" borderId="0" xfId="0" applyFont="1" applyAlignment="1">
      <alignment horizontal="left" vertical="top" wrapText="1"/>
    </xf>
    <xf numFmtId="0" fontId="28" fillId="0" borderId="0" xfId="0" applyFont="1" applyAlignment="1">
      <alignment horizontal="left" vertical="top"/>
    </xf>
    <xf numFmtId="0" fontId="19" fillId="2" borderId="13" xfId="3" applyFont="1" applyFill="1" applyBorder="1" applyAlignment="1">
      <alignment horizontal="left" vertical="center"/>
    </xf>
    <xf numFmtId="0" fontId="19" fillId="2" borderId="14" xfId="3" applyFont="1" applyFill="1" applyBorder="1" applyAlignment="1">
      <alignment horizontal="left" vertical="center"/>
    </xf>
    <xf numFmtId="0" fontId="28" fillId="0" borderId="0" xfId="0" applyFont="1" applyAlignment="1">
      <alignment horizontal="left"/>
    </xf>
    <xf numFmtId="0" fontId="5" fillId="10" borderId="22"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5" fillId="0" borderId="1" xfId="0" applyFont="1" applyBorder="1" applyAlignment="1" applyProtection="1">
      <alignment horizontal="center"/>
      <protection locked="0"/>
    </xf>
    <xf numFmtId="0" fontId="8" fillId="0" borderId="0" xfId="0" applyFont="1" applyAlignment="1">
      <alignment horizontal="left" vertical="center" wrapText="1"/>
    </xf>
    <xf numFmtId="0" fontId="8" fillId="0" borderId="0" xfId="0" applyFont="1" applyAlignment="1">
      <alignment horizontal="left" wrapText="1"/>
    </xf>
    <xf numFmtId="0" fontId="6" fillId="0" borderId="0" xfId="0" applyFont="1" applyAlignment="1">
      <alignment horizontal="left" vertical="center" wrapText="1"/>
    </xf>
    <xf numFmtId="0" fontId="5" fillId="10" borderId="2" xfId="0" applyFont="1" applyFill="1" applyBorder="1" applyAlignment="1">
      <alignment horizontal="center" vertical="center" wrapText="1"/>
    </xf>
    <xf numFmtId="0" fontId="9" fillId="0" borderId="0" xfId="0" applyFont="1" applyAlignment="1">
      <alignment horizontal="left" wrapText="1"/>
    </xf>
    <xf numFmtId="0" fontId="17" fillId="0" borderId="0" xfId="0" applyFont="1" applyAlignment="1">
      <alignment horizontal="left" vertical="center" wrapText="1"/>
    </xf>
    <xf numFmtId="0" fontId="6" fillId="15" borderId="5" xfId="0" applyFont="1" applyFill="1" applyBorder="1" applyAlignment="1">
      <alignment horizontal="center"/>
    </xf>
    <xf numFmtId="0" fontId="7" fillId="0" borderId="0" xfId="0" applyFont="1" applyAlignment="1">
      <alignment vertical="top" wrapText="1"/>
    </xf>
    <xf numFmtId="0" fontId="0" fillId="0" borderId="0" xfId="0" applyAlignment="1">
      <alignment horizontal="center" vertical="center" textRotation="90" wrapText="1"/>
    </xf>
  </cellXfs>
  <cellStyles count="10">
    <cellStyle name="Explanatory Text" xfId="9" builtinId="53"/>
    <cellStyle name="Input" xfId="8" builtinId="20"/>
    <cellStyle name="Neutral" xfId="1" builtinId="28"/>
    <cellStyle name="Normal" xfId="0" builtinId="0"/>
    <cellStyle name="Normal 2" xfId="2" xr:uid="{11BFCA9E-5908-3C4A-82DC-E28372A9B5CB}"/>
    <cellStyle name="Normal 2 2" xfId="5" xr:uid="{E7C945CE-80ED-CC4C-8425-25027377227F}"/>
    <cellStyle name="Normal 3" xfId="4" xr:uid="{BA21AC97-66F6-CC49-9B56-84846F6F222E}"/>
    <cellStyle name="Normal 4" xfId="6" xr:uid="{EDCE1F00-B9E2-D44B-B924-248B10DABF00}"/>
    <cellStyle name="Normal 5" xfId="3" xr:uid="{5A6AE499-E79B-F046-B879-A56AEF05CAB0}"/>
    <cellStyle name="Percent" xfId="7" builtinId="5"/>
  </cellStyles>
  <dxfs count="54">
    <dxf>
      <fill>
        <patternFill>
          <bgColor rgb="FFD9D9D9"/>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theme="1"/>
        </left>
        <right style="thin">
          <color rgb="FFCECECE"/>
        </right>
        <top style="thin">
          <color rgb="FFCECECE"/>
        </top>
        <bottom style="thin">
          <color rgb="FFCECECE"/>
        </bottom>
      </border>
    </dxf>
    <dxf>
      <fill>
        <patternFill patternType="none">
          <bgColor auto="1"/>
        </patternFill>
      </fill>
    </dxf>
    <dxf>
      <fill>
        <patternFill>
          <bgColor rgb="FFFFE79A"/>
        </patternFill>
      </fill>
    </dxf>
    <dxf>
      <font>
        <color theme="0"/>
      </font>
    </dxf>
    <dxf>
      <font>
        <color theme="0"/>
      </font>
    </dxf>
    <dxf>
      <fill>
        <patternFill patternType="none">
          <bgColor auto="1"/>
        </patternFill>
      </fill>
      <border>
        <left style="thin">
          <color theme="1"/>
        </left>
        <right style="thin">
          <color rgb="FFCECECE"/>
        </right>
        <top style="thin">
          <color rgb="FFCECECE"/>
        </top>
        <bottom style="thin">
          <color rgb="FFCECECE"/>
        </bottom>
      </border>
    </dxf>
    <dxf>
      <fill>
        <patternFill patternType="none">
          <bgColor auto="1"/>
        </patternFill>
      </fill>
    </dxf>
    <dxf>
      <fill>
        <patternFill>
          <bgColor rgb="FFFFE79A"/>
        </patternFill>
      </fill>
    </dxf>
    <dxf>
      <fill>
        <patternFill>
          <bgColor rgb="FFD9D9D9"/>
        </patternFill>
      </fill>
      <border>
        <left style="thin">
          <color auto="1"/>
        </left>
        <right style="thin">
          <color auto="1"/>
        </right>
        <top style="thin">
          <color auto="1"/>
        </top>
        <bottom style="thin">
          <color auto="1"/>
        </bottom>
        <vertical/>
        <horizontal/>
      </border>
    </dxf>
    <dxf>
      <fill>
        <patternFill>
          <bgColor rgb="FFFFEC9C"/>
        </patternFill>
      </fill>
      <border>
        <left style="thin">
          <color auto="1"/>
        </left>
        <right style="thin">
          <color auto="1"/>
        </right>
        <top style="thin">
          <color auto="1"/>
        </top>
        <bottom style="thin">
          <color auto="1"/>
        </bottom>
        <vertical/>
        <horizontal/>
      </border>
    </dxf>
    <dxf>
      <fill>
        <patternFill>
          <bgColor rgb="FFDDEBF7"/>
        </patternFill>
      </fill>
      <border>
        <left style="thin">
          <color auto="1"/>
        </left>
        <right style="thin">
          <color auto="1"/>
        </right>
        <top style="thin">
          <color auto="1"/>
        </top>
        <bottom style="thin">
          <color auto="1"/>
        </bottom>
        <vertical/>
        <horizontal/>
      </border>
    </dxf>
    <dxf>
      <fill>
        <patternFill>
          <bgColor rgb="FFD9D9D9"/>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theme="1"/>
        </left>
        <right style="thin">
          <color rgb="FFCECECE"/>
        </right>
        <top style="thin">
          <color rgb="FFCECECE"/>
        </top>
        <bottom style="thin">
          <color rgb="FFCECECE"/>
        </bottom>
      </border>
    </dxf>
    <dxf>
      <fill>
        <patternFill patternType="none">
          <bgColor auto="1"/>
        </patternFill>
      </fill>
    </dxf>
    <dxf>
      <fill>
        <patternFill>
          <bgColor rgb="FFFFE79A"/>
        </patternFill>
      </fill>
    </dxf>
    <dxf>
      <fill>
        <patternFill>
          <bgColor rgb="FFDDEBF7"/>
        </patternFill>
      </fill>
      <border>
        <left style="thin">
          <color auto="1"/>
        </left>
        <right style="thin">
          <color auto="1"/>
        </right>
        <top style="thin">
          <color auto="1"/>
        </top>
        <bottom style="thin">
          <color auto="1"/>
        </bottom>
        <vertical/>
        <horizontal/>
      </border>
    </dxf>
    <dxf>
      <fill>
        <patternFill>
          <bgColor rgb="FFFFEC9C"/>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theme="1"/>
        </left>
        <right style="thin">
          <color rgb="FFCECECE"/>
        </right>
        <top style="thin">
          <color rgb="FFCECECE"/>
        </top>
        <bottom style="thin">
          <color rgb="FFCECECE"/>
        </bottom>
      </border>
    </dxf>
    <dxf>
      <fill>
        <patternFill patternType="none">
          <bgColor auto="1"/>
        </patternFill>
      </fill>
    </dxf>
    <dxf>
      <fill>
        <patternFill>
          <bgColor rgb="FFFFE79A"/>
        </patternFill>
      </fill>
    </dxf>
    <dxf>
      <fill>
        <patternFill>
          <bgColor rgb="FFD9D9D9"/>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rgb="FFFFEC9C"/>
        </patternFill>
      </fill>
      <border>
        <left style="thin">
          <color auto="1"/>
        </left>
        <right style="thin">
          <color auto="1"/>
        </right>
        <top style="thin">
          <color auto="1"/>
        </top>
        <bottom style="thin">
          <color auto="1"/>
        </bottom>
        <vertical/>
        <horizontal/>
      </border>
    </dxf>
    <dxf>
      <fill>
        <patternFill>
          <bgColor rgb="FFDDEBF7"/>
        </patternFill>
      </fill>
      <border>
        <left style="thin">
          <color auto="1"/>
        </left>
        <right style="thin">
          <color auto="1"/>
        </right>
        <top style="thin">
          <color auto="1"/>
        </top>
        <bottom style="thin">
          <color auto="1"/>
        </bottom>
        <vertical/>
        <horizontal/>
      </border>
    </dxf>
    <dxf>
      <font>
        <b/>
        <i val="0"/>
        <color theme="9" tint="-0.499984740745262"/>
      </font>
      <fill>
        <patternFill>
          <bgColor theme="9" tint="0.79998168889431442"/>
        </patternFill>
      </fill>
    </dxf>
    <dxf>
      <font>
        <b/>
        <i val="0"/>
        <color rgb="FFC00000"/>
      </font>
      <fill>
        <patternFill>
          <fgColor auto="1"/>
          <bgColor rgb="FFFFAFAF"/>
        </patternFill>
      </fill>
    </dxf>
    <dxf>
      <fill>
        <patternFill>
          <bgColor rgb="FFFFEC9C"/>
        </patternFill>
      </fill>
    </dxf>
    <dxf>
      <fill>
        <patternFill>
          <bgColor theme="0"/>
        </patternFill>
      </fill>
    </dxf>
    <dxf>
      <fill>
        <patternFill>
          <bgColor rgb="FFFFEB88"/>
        </patternFill>
      </fill>
    </dxf>
    <dxf>
      <fill>
        <patternFill>
          <bgColor rgb="FFFFEC9C"/>
        </patternFill>
      </fill>
      <border>
        <left style="thin">
          <color auto="1"/>
        </left>
        <right style="thin">
          <color auto="1"/>
        </right>
        <top style="thin">
          <color auto="1"/>
        </top>
        <bottom style="thin">
          <color auto="1"/>
        </bottom>
        <vertical/>
        <horizontal/>
      </border>
    </dxf>
    <dxf>
      <fill>
        <patternFill>
          <bgColor rgb="FFD4D4D4"/>
        </patternFill>
      </fill>
    </dxf>
    <dxf>
      <fill>
        <patternFill>
          <bgColor rgb="FFFFEC9C"/>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ill>
        <patternFill>
          <bgColor rgb="FFFFEC9C"/>
        </patternFill>
      </fill>
      <border>
        <left style="thin">
          <color auto="1"/>
        </left>
        <right style="thin">
          <color auto="1"/>
        </right>
        <top style="thin">
          <color auto="1"/>
        </top>
        <bottom style="thin">
          <color auto="1"/>
        </bottom>
        <vertical/>
        <horizontal/>
      </border>
    </dxf>
    <dxf>
      <fill>
        <patternFill>
          <bgColor rgb="FFFFEC9C"/>
        </patternFill>
      </fill>
    </dxf>
    <dxf>
      <fill>
        <patternFill>
          <bgColor theme="0"/>
        </patternFill>
      </fill>
    </dxf>
    <dxf>
      <fill>
        <patternFill>
          <bgColor rgb="FFFFEC9C"/>
        </patternFill>
      </fill>
    </dxf>
    <dxf>
      <font>
        <b/>
        <i val="0"/>
        <color theme="9" tint="-0.499984740745262"/>
      </font>
      <fill>
        <patternFill>
          <bgColor theme="9" tint="0.79998168889431442"/>
        </patternFill>
      </fill>
    </dxf>
    <dxf>
      <font>
        <b/>
        <i val="0"/>
        <color rgb="FFC00000"/>
      </font>
      <fill>
        <patternFill>
          <fgColor auto="1"/>
          <bgColor rgb="FFFFAFAF"/>
        </patternFill>
      </fill>
    </dxf>
    <dxf>
      <fill>
        <patternFill>
          <bgColor rgb="FFFFEB88"/>
        </patternFill>
      </fill>
    </dxf>
    <dxf>
      <fill>
        <patternFill>
          <bgColor rgb="FFFFEC9C"/>
        </patternFill>
      </fill>
    </dxf>
    <dxf>
      <fill>
        <patternFill>
          <bgColor rgb="FFFFEC9C"/>
        </patternFill>
      </fill>
    </dxf>
    <dxf>
      <fill>
        <patternFill>
          <bgColor theme="0"/>
        </patternFill>
      </fill>
    </dxf>
    <dxf>
      <fill>
        <patternFill>
          <bgColor rgb="FFFFEC9C"/>
        </patternFill>
      </fill>
    </dxf>
    <dxf>
      <fill>
        <patternFill>
          <bgColor rgb="FFFFEC9C"/>
        </patternFill>
      </fill>
    </dxf>
    <dxf>
      <fill>
        <patternFill>
          <bgColor theme="0"/>
        </patternFill>
      </fill>
    </dxf>
    <dxf>
      <font>
        <b/>
        <i val="0"/>
        <color theme="9" tint="-0.499984740745262"/>
      </font>
      <fill>
        <patternFill>
          <fgColor auto="1"/>
          <bgColor theme="9" tint="0.79998168889431442"/>
        </patternFill>
      </fill>
    </dxf>
    <dxf>
      <font>
        <b/>
        <i val="0"/>
        <color rgb="FFC00000"/>
      </font>
      <fill>
        <patternFill>
          <bgColor rgb="FFFFCCCC"/>
        </patternFill>
      </fill>
    </dxf>
    <dxf>
      <font>
        <b/>
        <i val="0"/>
        <color theme="1" tint="0.34998626667073579"/>
      </font>
      <fill>
        <patternFill>
          <bgColor theme="0" tint="-4.9989318521683403E-2"/>
        </patternFill>
      </fill>
    </dxf>
    <dxf>
      <font>
        <b/>
        <i val="0"/>
        <color theme="9" tint="-0.499984740745262"/>
      </font>
      <fill>
        <patternFill>
          <bgColor theme="9" tint="0.79998168889431442"/>
        </patternFill>
      </fill>
    </dxf>
    <dxf>
      <font>
        <b/>
        <i val="0"/>
        <color rgb="FFC00000"/>
      </font>
      <fill>
        <patternFill>
          <fgColor auto="1"/>
          <bgColor rgb="FFFFAFAF"/>
        </patternFill>
      </fill>
    </dxf>
  </dxfs>
  <tableStyles count="0" defaultTableStyle="TableStyleMedium2" defaultPivotStyle="PivotStyleLight16"/>
  <colors>
    <mruColors>
      <color rgb="FFD4D4D4"/>
      <color rgb="FFCECECE"/>
      <color rgb="FFFFEC9C"/>
      <color rgb="FFFFEB88"/>
      <color rgb="FFFFEB9C"/>
      <color rgb="FFDDEBF7"/>
      <color rgb="FFC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0</xdr:colOff>
          <xdr:row>4</xdr:row>
          <xdr:rowOff>495300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000-00007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0</xdr:colOff>
          <xdr:row>4</xdr:row>
          <xdr:rowOff>482600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000-00007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0</xdr:colOff>
          <xdr:row>4</xdr:row>
          <xdr:rowOff>482600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000-00007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2</xdr:col>
          <xdr:colOff>25400</xdr:colOff>
          <xdr:row>19</xdr:row>
          <xdr:rowOff>177800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000-00007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2</xdr:col>
          <xdr:colOff>12700</xdr:colOff>
          <xdr:row>4</xdr:row>
          <xdr:rowOff>520700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000-00007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2</xdr:col>
          <xdr:colOff>12700</xdr:colOff>
          <xdr:row>4</xdr:row>
          <xdr:rowOff>520700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000-00007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2</xdr:col>
          <xdr:colOff>12700</xdr:colOff>
          <xdr:row>4</xdr:row>
          <xdr:rowOff>482600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000-00007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2</xdr:col>
          <xdr:colOff>12700</xdr:colOff>
          <xdr:row>4</xdr:row>
          <xdr:rowOff>482600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000-00007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xdr:row>
          <xdr:rowOff>0</xdr:rowOff>
        </xdr:from>
        <xdr:to>
          <xdr:col>13</xdr:col>
          <xdr:colOff>12700</xdr:colOff>
          <xdr:row>4</xdr:row>
          <xdr:rowOff>482600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000-00007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xdr:row>
          <xdr:rowOff>0</xdr:rowOff>
        </xdr:from>
        <xdr:to>
          <xdr:col>13</xdr:col>
          <xdr:colOff>12700</xdr:colOff>
          <xdr:row>4</xdr:row>
          <xdr:rowOff>482600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xdr:row>
          <xdr:rowOff>0</xdr:rowOff>
        </xdr:from>
        <xdr:to>
          <xdr:col>13</xdr:col>
          <xdr:colOff>12700</xdr:colOff>
          <xdr:row>4</xdr:row>
          <xdr:rowOff>482600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000-00007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xdr:row>
          <xdr:rowOff>0</xdr:rowOff>
        </xdr:from>
        <xdr:to>
          <xdr:col>13</xdr:col>
          <xdr:colOff>12700</xdr:colOff>
          <xdr:row>4</xdr:row>
          <xdr:rowOff>482600</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000-00008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25400</xdr:colOff>
          <xdr:row>15</xdr:row>
          <xdr:rowOff>647700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000-00008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25400</xdr:colOff>
          <xdr:row>15</xdr:row>
          <xdr:rowOff>965200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000-00008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25400</xdr:colOff>
          <xdr:row>13</xdr:row>
          <xdr:rowOff>127000</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000-00008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25400</xdr:colOff>
          <xdr:row>15</xdr:row>
          <xdr:rowOff>647700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000-00008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25400</xdr:colOff>
          <xdr:row>15</xdr:row>
          <xdr:rowOff>965200</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000-00008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25400</xdr:colOff>
          <xdr:row>13</xdr:row>
          <xdr:rowOff>127000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000-00008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1</xdr:col>
          <xdr:colOff>25400</xdr:colOff>
          <xdr:row>15</xdr:row>
          <xdr:rowOff>647700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000-00008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25400</xdr:colOff>
          <xdr:row>15</xdr:row>
          <xdr:rowOff>965200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000-00008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25400</xdr:colOff>
          <xdr:row>13</xdr:row>
          <xdr:rowOff>127000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000-00008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2</xdr:col>
          <xdr:colOff>25400</xdr:colOff>
          <xdr:row>15</xdr:row>
          <xdr:rowOff>647700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000-00008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25400</xdr:colOff>
          <xdr:row>15</xdr:row>
          <xdr:rowOff>965200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000-00008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25400</xdr:colOff>
          <xdr:row>13</xdr:row>
          <xdr:rowOff>127000</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000-00008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25400</xdr:colOff>
          <xdr:row>15</xdr:row>
          <xdr:rowOff>647700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000-00008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25400</xdr:colOff>
          <xdr:row>15</xdr:row>
          <xdr:rowOff>965200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000-00008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25400</xdr:colOff>
          <xdr:row>13</xdr:row>
          <xdr:rowOff>127000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000-00008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25400</xdr:colOff>
          <xdr:row>19</xdr:row>
          <xdr:rowOff>177800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000-00009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25400</xdr:colOff>
          <xdr:row>15</xdr:row>
          <xdr:rowOff>685800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000-00009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25400</xdr:colOff>
          <xdr:row>15</xdr:row>
          <xdr:rowOff>952500</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000-00009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25400</xdr:colOff>
          <xdr:row>13</xdr:row>
          <xdr:rowOff>127000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000-00009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25400</xdr:colOff>
          <xdr:row>19</xdr:row>
          <xdr:rowOff>177800</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000-00009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25400</xdr:colOff>
          <xdr:row>15</xdr:row>
          <xdr:rowOff>685800</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000-00009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25400</xdr:colOff>
          <xdr:row>15</xdr:row>
          <xdr:rowOff>952500</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000-00009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25400</xdr:colOff>
          <xdr:row>13</xdr:row>
          <xdr:rowOff>127000</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000-00009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1</xdr:col>
          <xdr:colOff>25400</xdr:colOff>
          <xdr:row>19</xdr:row>
          <xdr:rowOff>177800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000-00009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1</xdr:col>
          <xdr:colOff>25400</xdr:colOff>
          <xdr:row>15</xdr:row>
          <xdr:rowOff>685800</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000-00009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25400</xdr:colOff>
          <xdr:row>15</xdr:row>
          <xdr:rowOff>952500</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000-00009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25400</xdr:colOff>
          <xdr:row>13</xdr:row>
          <xdr:rowOff>127000</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000-00009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2</xdr:col>
          <xdr:colOff>25400</xdr:colOff>
          <xdr:row>19</xdr:row>
          <xdr:rowOff>177800</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000-00009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2</xdr:col>
          <xdr:colOff>25400</xdr:colOff>
          <xdr:row>15</xdr:row>
          <xdr:rowOff>685800</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000-00009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25400</xdr:colOff>
          <xdr:row>15</xdr:row>
          <xdr:rowOff>952500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000-00009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25400</xdr:colOff>
          <xdr:row>13</xdr:row>
          <xdr:rowOff>127000</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000-00009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25400</xdr:colOff>
          <xdr:row>19</xdr:row>
          <xdr:rowOff>177800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000-0000A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25400</xdr:colOff>
          <xdr:row>15</xdr:row>
          <xdr:rowOff>685800</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000-0000A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25400</xdr:colOff>
          <xdr:row>15</xdr:row>
          <xdr:rowOff>952500</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000-0000A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25400</xdr:colOff>
          <xdr:row>13</xdr:row>
          <xdr:rowOff>127000</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000-0000A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25400</xdr:colOff>
          <xdr:row>13</xdr:row>
          <xdr:rowOff>139700</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000-0000A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25400</xdr:colOff>
          <xdr:row>13</xdr:row>
          <xdr:rowOff>139700</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000-0000A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25400</xdr:colOff>
          <xdr:row>13</xdr:row>
          <xdr:rowOff>139700</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000-0000A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12700</xdr:colOff>
          <xdr:row>4</xdr:row>
          <xdr:rowOff>482600</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000-0000A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12700</xdr:colOff>
          <xdr:row>4</xdr:row>
          <xdr:rowOff>482600</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000-0000A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25400</xdr:colOff>
          <xdr:row>13</xdr:row>
          <xdr:rowOff>127000</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000-0000A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25400</xdr:colOff>
          <xdr:row>13</xdr:row>
          <xdr:rowOff>127000</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000-0000A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12700</xdr:colOff>
          <xdr:row>4</xdr:row>
          <xdr:rowOff>482600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000-0000A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25400</xdr:colOff>
          <xdr:row>13</xdr:row>
          <xdr:rowOff>139700</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000-0000A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25400</xdr:colOff>
          <xdr:row>13</xdr:row>
          <xdr:rowOff>139700</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000-0000A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25400</xdr:colOff>
          <xdr:row>13</xdr:row>
          <xdr:rowOff>139700</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000-0000A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12700</xdr:colOff>
          <xdr:row>16</xdr:row>
          <xdr:rowOff>2070100</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000-0000A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12700</xdr:colOff>
          <xdr:row>16</xdr:row>
          <xdr:rowOff>2070100</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000-0000B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1</xdr:col>
          <xdr:colOff>12700</xdr:colOff>
          <xdr:row>16</xdr:row>
          <xdr:rowOff>2070100</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000-0000B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12700</xdr:colOff>
          <xdr:row>16</xdr:row>
          <xdr:rowOff>2070100</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000-0000B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12700</xdr:colOff>
          <xdr:row>16</xdr:row>
          <xdr:rowOff>2070100</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000-0000B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12700</xdr:colOff>
          <xdr:row>16</xdr:row>
          <xdr:rowOff>2070100</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000-0000B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12700</xdr:colOff>
          <xdr:row>14</xdr:row>
          <xdr:rowOff>381000</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000-0000B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12700</xdr:colOff>
          <xdr:row>16</xdr:row>
          <xdr:rowOff>2070100</xdr:rowOff>
        </xdr:to>
        <xdr:sp macro="" textlink="">
          <xdr:nvSpPr>
            <xdr:cNvPr id="3254" name="Check Box 182" hidden="1">
              <a:extLst>
                <a:ext uri="{63B3BB69-23CF-44E3-9099-C40C66FF867C}">
                  <a14:compatExt spid="_x0000_s3254"/>
                </a:ext>
                <a:ext uri="{FF2B5EF4-FFF2-40B4-BE49-F238E27FC236}">
                  <a16:creationId xmlns:a16="http://schemas.microsoft.com/office/drawing/2014/main" id="{00000000-0008-0000-0000-0000B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12700</xdr:colOff>
          <xdr:row>14</xdr:row>
          <xdr:rowOff>381000</xdr:rowOff>
        </xdr:to>
        <xdr:sp macro="" textlink="">
          <xdr:nvSpPr>
            <xdr:cNvPr id="3255" name="Check Box 183" hidden="1">
              <a:extLst>
                <a:ext uri="{63B3BB69-23CF-44E3-9099-C40C66FF867C}">
                  <a14:compatExt spid="_x0000_s3255"/>
                </a:ext>
                <a:ext uri="{FF2B5EF4-FFF2-40B4-BE49-F238E27FC236}">
                  <a16:creationId xmlns:a16="http://schemas.microsoft.com/office/drawing/2014/main" id="{00000000-0008-0000-0000-0000B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1</xdr:col>
          <xdr:colOff>12700</xdr:colOff>
          <xdr:row>16</xdr:row>
          <xdr:rowOff>2070100</xdr:rowOff>
        </xdr:to>
        <xdr:sp macro="" textlink="">
          <xdr:nvSpPr>
            <xdr:cNvPr id="3256" name="Check Box 184" hidden="1">
              <a:extLst>
                <a:ext uri="{63B3BB69-23CF-44E3-9099-C40C66FF867C}">
                  <a14:compatExt spid="_x0000_s3256"/>
                </a:ext>
                <a:ext uri="{FF2B5EF4-FFF2-40B4-BE49-F238E27FC236}">
                  <a16:creationId xmlns:a16="http://schemas.microsoft.com/office/drawing/2014/main" id="{00000000-0008-0000-0000-0000B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1</xdr:col>
          <xdr:colOff>12700</xdr:colOff>
          <xdr:row>14</xdr:row>
          <xdr:rowOff>381000</xdr:rowOff>
        </xdr:to>
        <xdr:sp macro="" textlink="">
          <xdr:nvSpPr>
            <xdr:cNvPr id="3257" name="Check Box 185" hidden="1">
              <a:extLst>
                <a:ext uri="{63B3BB69-23CF-44E3-9099-C40C66FF867C}">
                  <a14:compatExt spid="_x0000_s3257"/>
                </a:ext>
                <a:ext uri="{FF2B5EF4-FFF2-40B4-BE49-F238E27FC236}">
                  <a16:creationId xmlns:a16="http://schemas.microsoft.com/office/drawing/2014/main" id="{00000000-0008-0000-0000-0000B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12700</xdr:colOff>
          <xdr:row>16</xdr:row>
          <xdr:rowOff>2070100</xdr:rowOff>
        </xdr:to>
        <xdr:sp macro="" textlink="">
          <xdr:nvSpPr>
            <xdr:cNvPr id="3258" name="Check Box 186" hidden="1">
              <a:extLst>
                <a:ext uri="{63B3BB69-23CF-44E3-9099-C40C66FF867C}">
                  <a14:compatExt spid="_x0000_s3258"/>
                </a:ext>
                <a:ext uri="{FF2B5EF4-FFF2-40B4-BE49-F238E27FC236}">
                  <a16:creationId xmlns:a16="http://schemas.microsoft.com/office/drawing/2014/main" id="{00000000-0008-0000-0000-0000B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12700</xdr:colOff>
          <xdr:row>14</xdr:row>
          <xdr:rowOff>381000</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000-0000B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12700</xdr:colOff>
          <xdr:row>16</xdr:row>
          <xdr:rowOff>2070100</xdr:rowOff>
        </xdr:to>
        <xdr:sp macro="" textlink="">
          <xdr:nvSpPr>
            <xdr:cNvPr id="3260" name="Check Box 188" hidden="1">
              <a:extLst>
                <a:ext uri="{63B3BB69-23CF-44E3-9099-C40C66FF867C}">
                  <a14:compatExt spid="_x0000_s3260"/>
                </a:ext>
                <a:ext uri="{FF2B5EF4-FFF2-40B4-BE49-F238E27FC236}">
                  <a16:creationId xmlns:a16="http://schemas.microsoft.com/office/drawing/2014/main" id="{00000000-0008-0000-0000-0000B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12700</xdr:colOff>
          <xdr:row>14</xdr:row>
          <xdr:rowOff>381000</xdr:rowOff>
        </xdr:to>
        <xdr:sp macro="" textlink="">
          <xdr:nvSpPr>
            <xdr:cNvPr id="3261" name="Check Box 189" hidden="1">
              <a:extLst>
                <a:ext uri="{63B3BB69-23CF-44E3-9099-C40C66FF867C}">
                  <a14:compatExt spid="_x0000_s3261"/>
                </a:ext>
                <a:ext uri="{FF2B5EF4-FFF2-40B4-BE49-F238E27FC236}">
                  <a16:creationId xmlns:a16="http://schemas.microsoft.com/office/drawing/2014/main" id="{00000000-0008-0000-0000-0000B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12700</xdr:colOff>
          <xdr:row>14</xdr:row>
          <xdr:rowOff>381000</xdr:rowOff>
        </xdr:to>
        <xdr:sp macro="" textlink="">
          <xdr:nvSpPr>
            <xdr:cNvPr id="3262" name="Check Box 190" hidden="1">
              <a:extLst>
                <a:ext uri="{63B3BB69-23CF-44E3-9099-C40C66FF867C}">
                  <a14:compatExt spid="_x0000_s3262"/>
                </a:ext>
                <a:ext uri="{FF2B5EF4-FFF2-40B4-BE49-F238E27FC236}">
                  <a16:creationId xmlns:a16="http://schemas.microsoft.com/office/drawing/2014/main" id="{00000000-0008-0000-0000-0000B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12700</xdr:colOff>
          <xdr:row>14</xdr:row>
          <xdr:rowOff>381000</xdr:rowOff>
        </xdr:to>
        <xdr:sp macro="" textlink="">
          <xdr:nvSpPr>
            <xdr:cNvPr id="3263" name="Check Box 191" hidden="1">
              <a:extLst>
                <a:ext uri="{63B3BB69-23CF-44E3-9099-C40C66FF867C}">
                  <a14:compatExt spid="_x0000_s3263"/>
                </a:ext>
                <a:ext uri="{FF2B5EF4-FFF2-40B4-BE49-F238E27FC236}">
                  <a16:creationId xmlns:a16="http://schemas.microsoft.com/office/drawing/2014/main" id="{00000000-0008-0000-0000-0000B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1</xdr:col>
          <xdr:colOff>12700</xdr:colOff>
          <xdr:row>14</xdr:row>
          <xdr:rowOff>381000</xdr:rowOff>
        </xdr:to>
        <xdr:sp macro="" textlink="">
          <xdr:nvSpPr>
            <xdr:cNvPr id="3264" name="Check Box 192" hidden="1">
              <a:extLst>
                <a:ext uri="{63B3BB69-23CF-44E3-9099-C40C66FF867C}">
                  <a14:compatExt spid="_x0000_s3264"/>
                </a:ext>
                <a:ext uri="{FF2B5EF4-FFF2-40B4-BE49-F238E27FC236}">
                  <a16:creationId xmlns:a16="http://schemas.microsoft.com/office/drawing/2014/main" id="{00000000-0008-0000-0000-0000C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12700</xdr:colOff>
          <xdr:row>14</xdr:row>
          <xdr:rowOff>381000</xdr:rowOff>
        </xdr:to>
        <xdr:sp macro="" textlink="">
          <xdr:nvSpPr>
            <xdr:cNvPr id="3265" name="Check Box 193" hidden="1">
              <a:extLst>
                <a:ext uri="{63B3BB69-23CF-44E3-9099-C40C66FF867C}">
                  <a14:compatExt spid="_x0000_s3265"/>
                </a:ext>
                <a:ext uri="{FF2B5EF4-FFF2-40B4-BE49-F238E27FC236}">
                  <a16:creationId xmlns:a16="http://schemas.microsoft.com/office/drawing/2014/main" id="{00000000-0008-0000-0000-0000C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12700</xdr:colOff>
          <xdr:row>14</xdr:row>
          <xdr:rowOff>381000</xdr:rowOff>
        </xdr:to>
        <xdr:sp macro="" textlink="">
          <xdr:nvSpPr>
            <xdr:cNvPr id="3266" name="Check Box 194" hidden="1">
              <a:extLst>
                <a:ext uri="{63B3BB69-23CF-44E3-9099-C40C66FF867C}">
                  <a14:compatExt spid="_x0000_s3266"/>
                </a:ext>
                <a:ext uri="{FF2B5EF4-FFF2-40B4-BE49-F238E27FC236}">
                  <a16:creationId xmlns:a16="http://schemas.microsoft.com/office/drawing/2014/main" id="{00000000-0008-0000-0000-0000C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12700</xdr:colOff>
          <xdr:row>4</xdr:row>
          <xdr:rowOff>495300</xdr:rowOff>
        </xdr:to>
        <xdr:sp macro="" textlink="">
          <xdr:nvSpPr>
            <xdr:cNvPr id="3267" name="Check Box 195" hidden="1">
              <a:extLst>
                <a:ext uri="{63B3BB69-23CF-44E3-9099-C40C66FF867C}">
                  <a14:compatExt spid="_x0000_s3267"/>
                </a:ext>
                <a:ext uri="{FF2B5EF4-FFF2-40B4-BE49-F238E27FC236}">
                  <a16:creationId xmlns:a16="http://schemas.microsoft.com/office/drawing/2014/main" id="{00000000-0008-0000-0000-0000C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12700</xdr:colOff>
          <xdr:row>4</xdr:row>
          <xdr:rowOff>495300</xdr:rowOff>
        </xdr:to>
        <xdr:sp macro="" textlink="">
          <xdr:nvSpPr>
            <xdr:cNvPr id="3268" name="Check Box 196" hidden="1">
              <a:extLst>
                <a:ext uri="{63B3BB69-23CF-44E3-9099-C40C66FF867C}">
                  <a14:compatExt spid="_x0000_s3268"/>
                </a:ext>
                <a:ext uri="{FF2B5EF4-FFF2-40B4-BE49-F238E27FC236}">
                  <a16:creationId xmlns:a16="http://schemas.microsoft.com/office/drawing/2014/main" id="{00000000-0008-0000-0000-0000C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12700</xdr:colOff>
          <xdr:row>4</xdr:row>
          <xdr:rowOff>495300</xdr:rowOff>
        </xdr:to>
        <xdr:sp macro="" textlink="">
          <xdr:nvSpPr>
            <xdr:cNvPr id="3269" name="Check Box 197" hidden="1">
              <a:extLst>
                <a:ext uri="{63B3BB69-23CF-44E3-9099-C40C66FF867C}">
                  <a14:compatExt spid="_x0000_s3269"/>
                </a:ext>
                <a:ext uri="{FF2B5EF4-FFF2-40B4-BE49-F238E27FC236}">
                  <a16:creationId xmlns:a16="http://schemas.microsoft.com/office/drawing/2014/main" id="{00000000-0008-0000-0000-0000C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25400</xdr:colOff>
          <xdr:row>15</xdr:row>
          <xdr:rowOff>965200</xdr:rowOff>
        </xdr:to>
        <xdr:sp macro="" textlink="">
          <xdr:nvSpPr>
            <xdr:cNvPr id="3270" name="Check Box 198" hidden="1">
              <a:extLst>
                <a:ext uri="{63B3BB69-23CF-44E3-9099-C40C66FF867C}">
                  <a14:compatExt spid="_x0000_s3270"/>
                </a:ext>
                <a:ext uri="{FF2B5EF4-FFF2-40B4-BE49-F238E27FC236}">
                  <a16:creationId xmlns:a16="http://schemas.microsoft.com/office/drawing/2014/main" id="{00000000-0008-0000-0000-0000C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25400</xdr:colOff>
          <xdr:row>15</xdr:row>
          <xdr:rowOff>965200</xdr:rowOff>
        </xdr:to>
        <xdr:sp macro="" textlink="">
          <xdr:nvSpPr>
            <xdr:cNvPr id="3271" name="Check Box 199" hidden="1">
              <a:extLst>
                <a:ext uri="{63B3BB69-23CF-44E3-9099-C40C66FF867C}">
                  <a14:compatExt spid="_x0000_s3271"/>
                </a:ext>
                <a:ext uri="{FF2B5EF4-FFF2-40B4-BE49-F238E27FC236}">
                  <a16:creationId xmlns:a16="http://schemas.microsoft.com/office/drawing/2014/main" id="{00000000-0008-0000-0000-0000C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25400</xdr:colOff>
          <xdr:row>15</xdr:row>
          <xdr:rowOff>952500</xdr:rowOff>
        </xdr:to>
        <xdr:sp macro="" textlink="">
          <xdr:nvSpPr>
            <xdr:cNvPr id="3272" name="Check Box 200" hidden="1">
              <a:extLst>
                <a:ext uri="{63B3BB69-23CF-44E3-9099-C40C66FF867C}">
                  <a14:compatExt spid="_x0000_s3272"/>
                </a:ext>
                <a:ext uri="{FF2B5EF4-FFF2-40B4-BE49-F238E27FC236}">
                  <a16:creationId xmlns:a16="http://schemas.microsoft.com/office/drawing/2014/main" id="{00000000-0008-0000-0000-0000C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25400</xdr:colOff>
          <xdr:row>15</xdr:row>
          <xdr:rowOff>952500</xdr:rowOff>
        </xdr:to>
        <xdr:sp macro="" textlink="">
          <xdr:nvSpPr>
            <xdr:cNvPr id="3273" name="Check Box 201" hidden="1">
              <a:extLst>
                <a:ext uri="{63B3BB69-23CF-44E3-9099-C40C66FF867C}">
                  <a14:compatExt spid="_x0000_s3273"/>
                </a:ext>
                <a:ext uri="{FF2B5EF4-FFF2-40B4-BE49-F238E27FC236}">
                  <a16:creationId xmlns:a16="http://schemas.microsoft.com/office/drawing/2014/main" id="{00000000-0008-0000-0000-0000C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12700</xdr:colOff>
          <xdr:row>4</xdr:row>
          <xdr:rowOff>317500</xdr:rowOff>
        </xdr:to>
        <xdr:sp macro="" textlink="">
          <xdr:nvSpPr>
            <xdr:cNvPr id="3274" name="Check Box 202" hidden="1">
              <a:extLst>
                <a:ext uri="{63B3BB69-23CF-44E3-9099-C40C66FF867C}">
                  <a14:compatExt spid="_x0000_s3274"/>
                </a:ext>
                <a:ext uri="{FF2B5EF4-FFF2-40B4-BE49-F238E27FC236}">
                  <a16:creationId xmlns:a16="http://schemas.microsoft.com/office/drawing/2014/main" id="{00000000-0008-0000-0000-0000C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12700</xdr:colOff>
          <xdr:row>4</xdr:row>
          <xdr:rowOff>317500</xdr:rowOff>
        </xdr:to>
        <xdr:sp macro="" textlink="">
          <xdr:nvSpPr>
            <xdr:cNvPr id="3275" name="Check Box 203" hidden="1">
              <a:extLst>
                <a:ext uri="{63B3BB69-23CF-44E3-9099-C40C66FF867C}">
                  <a14:compatExt spid="_x0000_s3275"/>
                </a:ext>
                <a:ext uri="{FF2B5EF4-FFF2-40B4-BE49-F238E27FC236}">
                  <a16:creationId xmlns:a16="http://schemas.microsoft.com/office/drawing/2014/main" id="{00000000-0008-0000-0000-0000C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12700</xdr:colOff>
          <xdr:row>4</xdr:row>
          <xdr:rowOff>317500</xdr:rowOff>
        </xdr:to>
        <xdr:sp macro="" textlink="">
          <xdr:nvSpPr>
            <xdr:cNvPr id="3276" name="Check Box 204" hidden="1">
              <a:extLst>
                <a:ext uri="{63B3BB69-23CF-44E3-9099-C40C66FF867C}">
                  <a14:compatExt spid="_x0000_s3276"/>
                </a:ext>
                <a:ext uri="{FF2B5EF4-FFF2-40B4-BE49-F238E27FC236}">
                  <a16:creationId xmlns:a16="http://schemas.microsoft.com/office/drawing/2014/main" id="{00000000-0008-0000-0000-0000C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0</xdr:col>
          <xdr:colOff>12700</xdr:colOff>
          <xdr:row>1</xdr:row>
          <xdr:rowOff>317500</xdr:rowOff>
        </xdr:to>
        <xdr:sp macro="" textlink="">
          <xdr:nvSpPr>
            <xdr:cNvPr id="3289" name="Check Box 217" hidden="1">
              <a:extLst>
                <a:ext uri="{63B3BB69-23CF-44E3-9099-C40C66FF867C}">
                  <a14:compatExt spid="_x0000_s3289"/>
                </a:ext>
                <a:ext uri="{FF2B5EF4-FFF2-40B4-BE49-F238E27FC236}">
                  <a16:creationId xmlns:a16="http://schemas.microsoft.com/office/drawing/2014/main" id="{00000000-0008-0000-0000-0000D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0</xdr:col>
          <xdr:colOff>12700</xdr:colOff>
          <xdr:row>1</xdr:row>
          <xdr:rowOff>317500</xdr:rowOff>
        </xdr:to>
        <xdr:sp macro="" textlink="">
          <xdr:nvSpPr>
            <xdr:cNvPr id="3290" name="Check Box 218" hidden="1">
              <a:extLst>
                <a:ext uri="{63B3BB69-23CF-44E3-9099-C40C66FF867C}">
                  <a14:compatExt spid="_x0000_s3290"/>
                </a:ext>
                <a:ext uri="{FF2B5EF4-FFF2-40B4-BE49-F238E27FC236}">
                  <a16:creationId xmlns:a16="http://schemas.microsoft.com/office/drawing/2014/main" id="{00000000-0008-0000-0000-0000D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0</xdr:col>
          <xdr:colOff>12700</xdr:colOff>
          <xdr:row>1</xdr:row>
          <xdr:rowOff>317500</xdr:rowOff>
        </xdr:to>
        <xdr:sp macro="" textlink="">
          <xdr:nvSpPr>
            <xdr:cNvPr id="3291" name="Check Box 219" hidden="1">
              <a:extLst>
                <a:ext uri="{63B3BB69-23CF-44E3-9099-C40C66FF867C}">
                  <a14:compatExt spid="_x0000_s3291"/>
                </a:ext>
                <a:ext uri="{FF2B5EF4-FFF2-40B4-BE49-F238E27FC236}">
                  <a16:creationId xmlns:a16="http://schemas.microsoft.com/office/drawing/2014/main" id="{00000000-0008-0000-0000-0000D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xdr:row>
          <xdr:rowOff>0</xdr:rowOff>
        </xdr:from>
        <xdr:to>
          <xdr:col>5</xdr:col>
          <xdr:colOff>25400</xdr:colOff>
          <xdr:row>1</xdr:row>
          <xdr:rowOff>254000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xdr:row>
          <xdr:rowOff>0</xdr:rowOff>
        </xdr:from>
        <xdr:to>
          <xdr:col>5</xdr:col>
          <xdr:colOff>25400</xdr:colOff>
          <xdr:row>1</xdr:row>
          <xdr:rowOff>254000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xdr:row>
          <xdr:rowOff>0</xdr:rowOff>
        </xdr:from>
        <xdr:to>
          <xdr:col>5</xdr:col>
          <xdr:colOff>25400</xdr:colOff>
          <xdr:row>1</xdr:row>
          <xdr:rowOff>254000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xdr:row>
          <xdr:rowOff>0</xdr:rowOff>
        </xdr:from>
        <xdr:to>
          <xdr:col>17</xdr:col>
          <xdr:colOff>25400</xdr:colOff>
          <xdr:row>1</xdr:row>
          <xdr:rowOff>254000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xdr:row>
          <xdr:rowOff>0</xdr:rowOff>
        </xdr:from>
        <xdr:to>
          <xdr:col>17</xdr:col>
          <xdr:colOff>25400</xdr:colOff>
          <xdr:row>1</xdr:row>
          <xdr:rowOff>254000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100-00004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xdr:row>
          <xdr:rowOff>0</xdr:rowOff>
        </xdr:from>
        <xdr:to>
          <xdr:col>17</xdr:col>
          <xdr:colOff>25400</xdr:colOff>
          <xdr:row>1</xdr:row>
          <xdr:rowOff>254000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100-00004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4.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84" Type="http://schemas.openxmlformats.org/officeDocument/2006/relationships/ctrlProp" Target="../ctrlProps/ctrlProp82.xml"/><Relationship Id="rId89" Type="http://schemas.openxmlformats.org/officeDocument/2006/relationships/ctrlProp" Target="../ctrlProps/ctrlProp87.xml"/><Relationship Id="rId16" Type="http://schemas.openxmlformats.org/officeDocument/2006/relationships/ctrlProp" Target="../ctrlProps/ctrlProp14.xml"/><Relationship Id="rId11" Type="http://schemas.openxmlformats.org/officeDocument/2006/relationships/ctrlProp" Target="../ctrlProps/ctrlProp9.xml"/><Relationship Id="rId32" Type="http://schemas.openxmlformats.org/officeDocument/2006/relationships/ctrlProp" Target="../ctrlProps/ctrlProp30.xml"/><Relationship Id="rId37" Type="http://schemas.openxmlformats.org/officeDocument/2006/relationships/ctrlProp" Target="../ctrlProps/ctrlProp35.xml"/><Relationship Id="rId53" Type="http://schemas.openxmlformats.org/officeDocument/2006/relationships/ctrlProp" Target="../ctrlProps/ctrlProp51.xml"/><Relationship Id="rId58" Type="http://schemas.openxmlformats.org/officeDocument/2006/relationships/ctrlProp" Target="../ctrlProps/ctrlProp56.xml"/><Relationship Id="rId74" Type="http://schemas.openxmlformats.org/officeDocument/2006/relationships/ctrlProp" Target="../ctrlProps/ctrlProp72.xml"/><Relationship Id="rId79" Type="http://schemas.openxmlformats.org/officeDocument/2006/relationships/ctrlProp" Target="../ctrlProps/ctrlProp77.xml"/><Relationship Id="rId5" Type="http://schemas.openxmlformats.org/officeDocument/2006/relationships/ctrlProp" Target="../ctrlProps/ctrlProp3.xml"/><Relationship Id="rId90" Type="http://schemas.openxmlformats.org/officeDocument/2006/relationships/ctrlProp" Target="../ctrlProps/ctrlProp88.xml"/><Relationship Id="rId22" Type="http://schemas.openxmlformats.org/officeDocument/2006/relationships/ctrlProp" Target="../ctrlProps/ctrlProp20.xml"/><Relationship Id="rId27" Type="http://schemas.openxmlformats.org/officeDocument/2006/relationships/ctrlProp" Target="../ctrlProps/ctrlProp25.xml"/><Relationship Id="rId43" Type="http://schemas.openxmlformats.org/officeDocument/2006/relationships/ctrlProp" Target="../ctrlProps/ctrlProp41.xml"/><Relationship Id="rId48" Type="http://schemas.openxmlformats.org/officeDocument/2006/relationships/ctrlProp" Target="../ctrlProps/ctrlProp46.xml"/><Relationship Id="rId64" Type="http://schemas.openxmlformats.org/officeDocument/2006/relationships/ctrlProp" Target="../ctrlProps/ctrlProp62.xml"/><Relationship Id="rId69" Type="http://schemas.openxmlformats.org/officeDocument/2006/relationships/ctrlProp" Target="../ctrlProps/ctrlProp67.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80" Type="http://schemas.openxmlformats.org/officeDocument/2006/relationships/ctrlProp" Target="../ctrlProps/ctrlProp78.xml"/><Relationship Id="rId85" Type="http://schemas.openxmlformats.org/officeDocument/2006/relationships/ctrlProp" Target="../ctrlProps/ctrlProp83.xml"/><Relationship Id="rId93" Type="http://schemas.openxmlformats.org/officeDocument/2006/relationships/ctrlProp" Target="../ctrlProps/ctrlProp91.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75" Type="http://schemas.openxmlformats.org/officeDocument/2006/relationships/ctrlProp" Target="../ctrlProps/ctrlProp73.xml"/><Relationship Id="rId83" Type="http://schemas.openxmlformats.org/officeDocument/2006/relationships/ctrlProp" Target="../ctrlProps/ctrlProp81.xml"/><Relationship Id="rId88" Type="http://schemas.openxmlformats.org/officeDocument/2006/relationships/ctrlProp" Target="../ctrlProps/ctrlProp86.xml"/><Relationship Id="rId91" Type="http://schemas.openxmlformats.org/officeDocument/2006/relationships/ctrlProp" Target="../ctrlProps/ctrlProp89.xml"/><Relationship Id="rId1" Type="http://schemas.openxmlformats.org/officeDocument/2006/relationships/drawing" Target="../drawings/drawing1.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86" Type="http://schemas.openxmlformats.org/officeDocument/2006/relationships/ctrlProp" Target="../ctrlProps/ctrlProp84.xml"/><Relationship Id="rId4" Type="http://schemas.openxmlformats.org/officeDocument/2006/relationships/ctrlProp" Target="../ctrlProps/ctrlProp2.xml"/><Relationship Id="rId9" Type="http://schemas.openxmlformats.org/officeDocument/2006/relationships/ctrlProp" Target="../ctrlProps/ctrlProp7.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2" Type="http://schemas.openxmlformats.org/officeDocument/2006/relationships/vmlDrawing" Target="../drawings/vmlDrawing1.vml"/><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61" Type="http://schemas.openxmlformats.org/officeDocument/2006/relationships/ctrlProp" Target="../ctrlProps/ctrlProp59.xml"/><Relationship Id="rId82" Type="http://schemas.openxmlformats.org/officeDocument/2006/relationships/ctrlProp" Target="../ctrlProps/ctrlProp80.xml"/><Relationship Id="rId19" Type="http://schemas.openxmlformats.org/officeDocument/2006/relationships/ctrlProp" Target="../ctrlProps/ctrlProp17.xml"/><Relationship Id="rId14" Type="http://schemas.openxmlformats.org/officeDocument/2006/relationships/ctrlProp" Target="../ctrlProps/ctrlProp12.xml"/><Relationship Id="rId30" Type="http://schemas.openxmlformats.org/officeDocument/2006/relationships/ctrlProp" Target="../ctrlProps/ctrlProp28.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6.xml"/><Relationship Id="rId3" Type="http://schemas.openxmlformats.org/officeDocument/2006/relationships/vmlDrawing" Target="../drawings/vmlDrawing2.vml"/><Relationship Id="rId7" Type="http://schemas.openxmlformats.org/officeDocument/2006/relationships/ctrlProp" Target="../ctrlProps/ctrlProp95.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ctrlProp" Target="../ctrlProps/ctrlProp92.xml"/><Relationship Id="rId9" Type="http://schemas.openxmlformats.org/officeDocument/2006/relationships/ctrlProp" Target="../ctrlProps/ctrlProp9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571CB-58B1-7A47-91A7-520F1DED63DF}">
  <dimension ref="A1:B19"/>
  <sheetViews>
    <sheetView showGridLines="0" tabSelected="1" zoomScaleNormal="100" workbookViewId="0">
      <selection activeCell="A9" sqref="A9:B9"/>
    </sheetView>
  </sheetViews>
  <sheetFormatPr baseColWidth="10" defaultColWidth="8.83203125" defaultRowHeight="15" x14ac:dyDescent="0.2"/>
  <cols>
    <col min="1" max="1" width="14" style="54" customWidth="1"/>
    <col min="2" max="2" width="150.1640625" style="54" customWidth="1"/>
    <col min="3" max="3" width="3.1640625" style="54" customWidth="1"/>
    <col min="4" max="16384" width="8.83203125" style="54"/>
  </cols>
  <sheetData>
    <row r="1" spans="1:2" ht="38" thickBot="1" x14ac:dyDescent="0.5">
      <c r="A1" s="84" t="s">
        <v>13</v>
      </c>
      <c r="B1" s="84"/>
    </row>
    <row r="2" spans="1:2" ht="49.5" customHeight="1" x14ac:dyDescent="0.2">
      <c r="A2" s="82" t="s">
        <v>10</v>
      </c>
      <c r="B2" s="83"/>
    </row>
    <row r="3" spans="1:2" s="57" customFormat="1" ht="73.5" customHeight="1" thickBot="1" x14ac:dyDescent="0.25">
      <c r="A3" s="85" t="s">
        <v>100</v>
      </c>
      <c r="B3" s="86"/>
    </row>
    <row r="4" spans="1:2" s="55" customFormat="1" ht="15" customHeight="1" thickBot="1" x14ac:dyDescent="0.25">
      <c r="A4" s="56"/>
      <c r="B4" s="56"/>
    </row>
    <row r="5" spans="1:2" s="2" customFormat="1" ht="44" customHeight="1" x14ac:dyDescent="0.2">
      <c r="A5" s="82" t="s">
        <v>11</v>
      </c>
      <c r="B5" s="83"/>
    </row>
    <row r="6" spans="1:2" s="2" customFormat="1" ht="17" x14ac:dyDescent="0.2">
      <c r="A6" s="66">
        <v>1</v>
      </c>
      <c r="B6" s="67" t="s">
        <v>26</v>
      </c>
    </row>
    <row r="7" spans="1:2" s="2" customFormat="1" ht="18" thickBot="1" x14ac:dyDescent="0.25">
      <c r="A7" s="68">
        <v>2</v>
      </c>
      <c r="B7" s="69" t="s">
        <v>44</v>
      </c>
    </row>
    <row r="8" spans="1:2" s="2" customFormat="1" ht="17" thickBot="1" x14ac:dyDescent="0.25">
      <c r="A8" s="70"/>
      <c r="B8" s="71"/>
    </row>
    <row r="9" spans="1:2" s="2" customFormat="1" ht="51" customHeight="1" x14ac:dyDescent="0.2">
      <c r="A9" s="89" t="s">
        <v>27</v>
      </c>
      <c r="B9" s="90"/>
    </row>
    <row r="10" spans="1:2" s="2" customFormat="1" ht="17" x14ac:dyDescent="0.2">
      <c r="A10" s="72"/>
      <c r="B10" s="73" t="s">
        <v>101</v>
      </c>
    </row>
    <row r="11" spans="1:2" s="2" customFormat="1" ht="17" x14ac:dyDescent="0.2">
      <c r="A11" s="74"/>
      <c r="B11" s="75" t="s">
        <v>102</v>
      </c>
    </row>
    <row r="12" spans="1:2" s="2" customFormat="1" ht="17" x14ac:dyDescent="0.2">
      <c r="A12" s="76"/>
      <c r="B12" s="77" t="s">
        <v>103</v>
      </c>
    </row>
    <row r="13" spans="1:2" s="2" customFormat="1" ht="17" x14ac:dyDescent="0.2">
      <c r="A13" s="78"/>
      <c r="B13" s="79" t="s">
        <v>104</v>
      </c>
    </row>
    <row r="14" spans="1:2" s="2" customFormat="1" ht="17" x14ac:dyDescent="0.2">
      <c r="A14" s="80" t="s">
        <v>12</v>
      </c>
      <c r="B14" s="81" t="s">
        <v>105</v>
      </c>
    </row>
    <row r="15" spans="1:2" s="57" customFormat="1" ht="50" customHeight="1" x14ac:dyDescent="0.2">
      <c r="A15" s="91" t="s">
        <v>95</v>
      </c>
      <c r="B15" s="91"/>
    </row>
    <row r="16" spans="1:2" ht="104.5" customHeight="1" x14ac:dyDescent="0.2">
      <c r="A16" s="87" t="s">
        <v>14</v>
      </c>
      <c r="B16" s="88"/>
    </row>
    <row r="17" spans="1:2" ht="179" customHeight="1" x14ac:dyDescent="0.2">
      <c r="A17" s="87" t="s">
        <v>106</v>
      </c>
      <c r="B17" s="87"/>
    </row>
    <row r="19" spans="1:2" x14ac:dyDescent="0.2">
      <c r="A19" s="54" t="s">
        <v>94</v>
      </c>
      <c r="B19" s="65">
        <v>46195</v>
      </c>
    </row>
  </sheetData>
  <mergeCells count="8">
    <mergeCell ref="A2:B2"/>
    <mergeCell ref="A1:B1"/>
    <mergeCell ref="A3:B3"/>
    <mergeCell ref="A17:B17"/>
    <mergeCell ref="A16:B16"/>
    <mergeCell ref="A9:B9"/>
    <mergeCell ref="A15:B15"/>
    <mergeCell ref="A5:B5"/>
  </mergeCells>
  <conditionalFormatting sqref="A12:A13 B12:B14">
    <cfRule type="cellIs" dxfId="53" priority="18" operator="equal">
      <formula>"NOT MET"</formula>
    </cfRule>
    <cfRule type="cellIs" dxfId="52" priority="19" operator="equal">
      <formula>"MET"</formula>
    </cfRule>
  </conditionalFormatting>
  <conditionalFormatting sqref="A14">
    <cfRule type="cellIs" dxfId="51" priority="2" operator="equal">
      <formula>"N/A"</formula>
    </cfRule>
    <cfRule type="containsText" dxfId="50" priority="3" operator="containsText" text="NOT MET">
      <formula>NOT(ISERROR(SEARCH("NOT MET",A14)))</formula>
    </cfRule>
    <cfRule type="containsText" dxfId="49" priority="4" operator="containsText" text="MET">
      <formula>NOT(ISERROR(SEARCH("MET",A14)))</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189" r:id="rId3" name="Check Box 117">
              <controlPr defaultSize="0" autoFill="0" autoLine="0" autoPict="0">
                <anchor moveWithCells="1">
                  <from>
                    <xdr:col>0</xdr:col>
                    <xdr:colOff>0</xdr:colOff>
                    <xdr:row>4</xdr:row>
                    <xdr:rowOff>0</xdr:rowOff>
                  </from>
                  <to>
                    <xdr:col>0</xdr:col>
                    <xdr:colOff>0</xdr:colOff>
                    <xdr:row>4</xdr:row>
                    <xdr:rowOff>495300</xdr:rowOff>
                  </to>
                </anchor>
              </controlPr>
            </control>
          </mc:Choice>
        </mc:AlternateContent>
        <mc:AlternateContent xmlns:mc="http://schemas.openxmlformats.org/markup-compatibility/2006">
          <mc:Choice Requires="x14">
            <control shapeId="3190" r:id="rId4" name="Check Box 118">
              <controlPr defaultSize="0" autoFill="0" autoLine="0" autoPict="0">
                <anchor moveWithCells="1">
                  <from>
                    <xdr:col>0</xdr:col>
                    <xdr:colOff>0</xdr:colOff>
                    <xdr:row>4</xdr:row>
                    <xdr:rowOff>0</xdr:rowOff>
                  </from>
                  <to>
                    <xdr:col>0</xdr:col>
                    <xdr:colOff>0</xdr:colOff>
                    <xdr:row>4</xdr:row>
                    <xdr:rowOff>482600</xdr:rowOff>
                  </to>
                </anchor>
              </controlPr>
            </control>
          </mc:Choice>
        </mc:AlternateContent>
        <mc:AlternateContent xmlns:mc="http://schemas.openxmlformats.org/markup-compatibility/2006">
          <mc:Choice Requires="x14">
            <control shapeId="3191" r:id="rId5" name="Check Box 119">
              <controlPr defaultSize="0" autoFill="0" autoLine="0" autoPict="0">
                <anchor moveWithCells="1">
                  <from>
                    <xdr:col>0</xdr:col>
                    <xdr:colOff>0</xdr:colOff>
                    <xdr:row>4</xdr:row>
                    <xdr:rowOff>0</xdr:rowOff>
                  </from>
                  <to>
                    <xdr:col>0</xdr:col>
                    <xdr:colOff>0</xdr:colOff>
                    <xdr:row>4</xdr:row>
                    <xdr:rowOff>482600</xdr:rowOff>
                  </to>
                </anchor>
              </controlPr>
            </control>
          </mc:Choice>
        </mc:AlternateContent>
        <mc:AlternateContent xmlns:mc="http://schemas.openxmlformats.org/markup-compatibility/2006">
          <mc:Choice Requires="x14">
            <control shapeId="3192" r:id="rId6" name="Check Box 120">
              <controlPr defaultSize="0" autoFill="0" autoLine="0" autoPict="0">
                <anchor moveWithCells="1">
                  <from>
                    <xdr:col>2</xdr:col>
                    <xdr:colOff>0</xdr:colOff>
                    <xdr:row>4</xdr:row>
                    <xdr:rowOff>0</xdr:rowOff>
                  </from>
                  <to>
                    <xdr:col>2</xdr:col>
                    <xdr:colOff>25400</xdr:colOff>
                    <xdr:row>19</xdr:row>
                    <xdr:rowOff>177800</xdr:rowOff>
                  </to>
                </anchor>
              </controlPr>
            </control>
          </mc:Choice>
        </mc:AlternateContent>
        <mc:AlternateContent xmlns:mc="http://schemas.openxmlformats.org/markup-compatibility/2006">
          <mc:Choice Requires="x14">
            <control shapeId="3193" r:id="rId7" name="Check Box 121">
              <controlPr defaultSize="0" autoFill="0" autoLine="0" autoPict="0">
                <anchor moveWithCells="1">
                  <from>
                    <xdr:col>2</xdr:col>
                    <xdr:colOff>0</xdr:colOff>
                    <xdr:row>4</xdr:row>
                    <xdr:rowOff>0</xdr:rowOff>
                  </from>
                  <to>
                    <xdr:col>2</xdr:col>
                    <xdr:colOff>12700</xdr:colOff>
                    <xdr:row>4</xdr:row>
                    <xdr:rowOff>520700</xdr:rowOff>
                  </to>
                </anchor>
              </controlPr>
            </control>
          </mc:Choice>
        </mc:AlternateContent>
        <mc:AlternateContent xmlns:mc="http://schemas.openxmlformats.org/markup-compatibility/2006">
          <mc:Choice Requires="x14">
            <control shapeId="3194" r:id="rId8" name="Check Box 122">
              <controlPr defaultSize="0" autoFill="0" autoLine="0" autoPict="0">
                <anchor moveWithCells="1">
                  <from>
                    <xdr:col>2</xdr:col>
                    <xdr:colOff>0</xdr:colOff>
                    <xdr:row>4</xdr:row>
                    <xdr:rowOff>0</xdr:rowOff>
                  </from>
                  <to>
                    <xdr:col>2</xdr:col>
                    <xdr:colOff>12700</xdr:colOff>
                    <xdr:row>4</xdr:row>
                    <xdr:rowOff>520700</xdr:rowOff>
                  </to>
                </anchor>
              </controlPr>
            </control>
          </mc:Choice>
        </mc:AlternateContent>
        <mc:AlternateContent xmlns:mc="http://schemas.openxmlformats.org/markup-compatibility/2006">
          <mc:Choice Requires="x14">
            <control shapeId="3195" r:id="rId9" name="Check Box 123">
              <controlPr defaultSize="0" autoFill="0" autoLine="0" autoPict="0">
                <anchor moveWithCells="1">
                  <from>
                    <xdr:col>2</xdr:col>
                    <xdr:colOff>0</xdr:colOff>
                    <xdr:row>4</xdr:row>
                    <xdr:rowOff>0</xdr:rowOff>
                  </from>
                  <to>
                    <xdr:col>2</xdr:col>
                    <xdr:colOff>12700</xdr:colOff>
                    <xdr:row>4</xdr:row>
                    <xdr:rowOff>482600</xdr:rowOff>
                  </to>
                </anchor>
              </controlPr>
            </control>
          </mc:Choice>
        </mc:AlternateContent>
        <mc:AlternateContent xmlns:mc="http://schemas.openxmlformats.org/markup-compatibility/2006">
          <mc:Choice Requires="x14">
            <control shapeId="3196" r:id="rId10" name="Check Box 124">
              <controlPr defaultSize="0" autoFill="0" autoLine="0" autoPict="0">
                <anchor moveWithCells="1">
                  <from>
                    <xdr:col>2</xdr:col>
                    <xdr:colOff>0</xdr:colOff>
                    <xdr:row>4</xdr:row>
                    <xdr:rowOff>0</xdr:rowOff>
                  </from>
                  <to>
                    <xdr:col>2</xdr:col>
                    <xdr:colOff>12700</xdr:colOff>
                    <xdr:row>4</xdr:row>
                    <xdr:rowOff>482600</xdr:rowOff>
                  </to>
                </anchor>
              </controlPr>
            </control>
          </mc:Choice>
        </mc:AlternateContent>
        <mc:AlternateContent xmlns:mc="http://schemas.openxmlformats.org/markup-compatibility/2006">
          <mc:Choice Requires="x14">
            <control shapeId="3197" r:id="rId11" name="Check Box 125">
              <controlPr defaultSize="0" autoFill="0" autoLine="0" autoPict="0">
                <anchor moveWithCells="1">
                  <from>
                    <xdr:col>13</xdr:col>
                    <xdr:colOff>0</xdr:colOff>
                    <xdr:row>4</xdr:row>
                    <xdr:rowOff>0</xdr:rowOff>
                  </from>
                  <to>
                    <xdr:col>13</xdr:col>
                    <xdr:colOff>12700</xdr:colOff>
                    <xdr:row>4</xdr:row>
                    <xdr:rowOff>482600</xdr:rowOff>
                  </to>
                </anchor>
              </controlPr>
            </control>
          </mc:Choice>
        </mc:AlternateContent>
        <mc:AlternateContent xmlns:mc="http://schemas.openxmlformats.org/markup-compatibility/2006">
          <mc:Choice Requires="x14">
            <control shapeId="3198" r:id="rId12" name="Check Box 126">
              <controlPr defaultSize="0" autoFill="0" autoLine="0" autoPict="0">
                <anchor moveWithCells="1">
                  <from>
                    <xdr:col>13</xdr:col>
                    <xdr:colOff>0</xdr:colOff>
                    <xdr:row>4</xdr:row>
                    <xdr:rowOff>0</xdr:rowOff>
                  </from>
                  <to>
                    <xdr:col>13</xdr:col>
                    <xdr:colOff>12700</xdr:colOff>
                    <xdr:row>4</xdr:row>
                    <xdr:rowOff>482600</xdr:rowOff>
                  </to>
                </anchor>
              </controlPr>
            </control>
          </mc:Choice>
        </mc:AlternateContent>
        <mc:AlternateContent xmlns:mc="http://schemas.openxmlformats.org/markup-compatibility/2006">
          <mc:Choice Requires="x14">
            <control shapeId="3199" r:id="rId13" name="Check Box 127">
              <controlPr defaultSize="0" autoFill="0" autoLine="0" autoPict="0">
                <anchor moveWithCells="1">
                  <from>
                    <xdr:col>13</xdr:col>
                    <xdr:colOff>0</xdr:colOff>
                    <xdr:row>4</xdr:row>
                    <xdr:rowOff>0</xdr:rowOff>
                  </from>
                  <to>
                    <xdr:col>13</xdr:col>
                    <xdr:colOff>12700</xdr:colOff>
                    <xdr:row>4</xdr:row>
                    <xdr:rowOff>482600</xdr:rowOff>
                  </to>
                </anchor>
              </controlPr>
            </control>
          </mc:Choice>
        </mc:AlternateContent>
        <mc:AlternateContent xmlns:mc="http://schemas.openxmlformats.org/markup-compatibility/2006">
          <mc:Choice Requires="x14">
            <control shapeId="3200" r:id="rId14" name="Check Box 128">
              <controlPr defaultSize="0" autoFill="0" autoLine="0" autoPict="0">
                <anchor moveWithCells="1">
                  <from>
                    <xdr:col>13</xdr:col>
                    <xdr:colOff>0</xdr:colOff>
                    <xdr:row>4</xdr:row>
                    <xdr:rowOff>0</xdr:rowOff>
                  </from>
                  <to>
                    <xdr:col>13</xdr:col>
                    <xdr:colOff>12700</xdr:colOff>
                    <xdr:row>4</xdr:row>
                    <xdr:rowOff>482600</xdr:rowOff>
                  </to>
                </anchor>
              </controlPr>
            </control>
          </mc:Choice>
        </mc:AlternateContent>
        <mc:AlternateContent xmlns:mc="http://schemas.openxmlformats.org/markup-compatibility/2006">
          <mc:Choice Requires="x14">
            <control shapeId="3201" r:id="rId15" name="Check Box 129">
              <controlPr defaultSize="0" autoFill="0" autoLine="0" autoPict="0">
                <anchor moveWithCells="1">
                  <from>
                    <xdr:col>0</xdr:col>
                    <xdr:colOff>0</xdr:colOff>
                    <xdr:row>4</xdr:row>
                    <xdr:rowOff>0</xdr:rowOff>
                  </from>
                  <to>
                    <xdr:col>0</xdr:col>
                    <xdr:colOff>25400</xdr:colOff>
                    <xdr:row>15</xdr:row>
                    <xdr:rowOff>647700</xdr:rowOff>
                  </to>
                </anchor>
              </controlPr>
            </control>
          </mc:Choice>
        </mc:AlternateContent>
        <mc:AlternateContent xmlns:mc="http://schemas.openxmlformats.org/markup-compatibility/2006">
          <mc:Choice Requires="x14">
            <control shapeId="3202" r:id="rId16" name="Check Box 130">
              <controlPr defaultSize="0" autoFill="0" autoLine="0" autoPict="0">
                <anchor moveWithCells="1">
                  <from>
                    <xdr:col>0</xdr:col>
                    <xdr:colOff>0</xdr:colOff>
                    <xdr:row>5</xdr:row>
                    <xdr:rowOff>0</xdr:rowOff>
                  </from>
                  <to>
                    <xdr:col>0</xdr:col>
                    <xdr:colOff>25400</xdr:colOff>
                    <xdr:row>15</xdr:row>
                    <xdr:rowOff>965200</xdr:rowOff>
                  </to>
                </anchor>
              </controlPr>
            </control>
          </mc:Choice>
        </mc:AlternateContent>
        <mc:AlternateContent xmlns:mc="http://schemas.openxmlformats.org/markup-compatibility/2006">
          <mc:Choice Requires="x14">
            <control shapeId="3203" r:id="rId17" name="Check Box 131">
              <controlPr defaultSize="0" autoFill="0" autoLine="0" autoPict="0">
                <anchor moveWithCells="1">
                  <from>
                    <xdr:col>0</xdr:col>
                    <xdr:colOff>0</xdr:colOff>
                    <xdr:row>5</xdr:row>
                    <xdr:rowOff>0</xdr:rowOff>
                  </from>
                  <to>
                    <xdr:col>0</xdr:col>
                    <xdr:colOff>25400</xdr:colOff>
                    <xdr:row>13</xdr:row>
                    <xdr:rowOff>127000</xdr:rowOff>
                  </to>
                </anchor>
              </controlPr>
            </control>
          </mc:Choice>
        </mc:AlternateContent>
        <mc:AlternateContent xmlns:mc="http://schemas.openxmlformats.org/markup-compatibility/2006">
          <mc:Choice Requires="x14">
            <control shapeId="3204" r:id="rId18" name="Check Box 132">
              <controlPr defaultSize="0" autoFill="0" autoLine="0" autoPict="0">
                <anchor moveWithCells="1">
                  <from>
                    <xdr:col>0</xdr:col>
                    <xdr:colOff>0</xdr:colOff>
                    <xdr:row>4</xdr:row>
                    <xdr:rowOff>0</xdr:rowOff>
                  </from>
                  <to>
                    <xdr:col>0</xdr:col>
                    <xdr:colOff>25400</xdr:colOff>
                    <xdr:row>15</xdr:row>
                    <xdr:rowOff>647700</xdr:rowOff>
                  </to>
                </anchor>
              </controlPr>
            </control>
          </mc:Choice>
        </mc:AlternateContent>
        <mc:AlternateContent xmlns:mc="http://schemas.openxmlformats.org/markup-compatibility/2006">
          <mc:Choice Requires="x14">
            <control shapeId="3205" r:id="rId19" name="Check Box 133">
              <controlPr defaultSize="0" autoFill="0" autoLine="0" autoPict="0">
                <anchor moveWithCells="1">
                  <from>
                    <xdr:col>0</xdr:col>
                    <xdr:colOff>0</xdr:colOff>
                    <xdr:row>5</xdr:row>
                    <xdr:rowOff>0</xdr:rowOff>
                  </from>
                  <to>
                    <xdr:col>0</xdr:col>
                    <xdr:colOff>25400</xdr:colOff>
                    <xdr:row>15</xdr:row>
                    <xdr:rowOff>965200</xdr:rowOff>
                  </to>
                </anchor>
              </controlPr>
            </control>
          </mc:Choice>
        </mc:AlternateContent>
        <mc:AlternateContent xmlns:mc="http://schemas.openxmlformats.org/markup-compatibility/2006">
          <mc:Choice Requires="x14">
            <control shapeId="3206" r:id="rId20" name="Check Box 134">
              <controlPr defaultSize="0" autoFill="0" autoLine="0" autoPict="0">
                <anchor moveWithCells="1">
                  <from>
                    <xdr:col>0</xdr:col>
                    <xdr:colOff>0</xdr:colOff>
                    <xdr:row>5</xdr:row>
                    <xdr:rowOff>0</xdr:rowOff>
                  </from>
                  <to>
                    <xdr:col>0</xdr:col>
                    <xdr:colOff>25400</xdr:colOff>
                    <xdr:row>13</xdr:row>
                    <xdr:rowOff>127000</xdr:rowOff>
                  </to>
                </anchor>
              </controlPr>
            </control>
          </mc:Choice>
        </mc:AlternateContent>
        <mc:AlternateContent xmlns:mc="http://schemas.openxmlformats.org/markup-compatibility/2006">
          <mc:Choice Requires="x14">
            <control shapeId="3210" r:id="rId21" name="Check Box 138">
              <controlPr defaultSize="0" autoFill="0" autoLine="0" autoPict="0">
                <anchor moveWithCells="1">
                  <from>
                    <xdr:col>2</xdr:col>
                    <xdr:colOff>0</xdr:colOff>
                    <xdr:row>4</xdr:row>
                    <xdr:rowOff>0</xdr:rowOff>
                  </from>
                  <to>
                    <xdr:col>2</xdr:col>
                    <xdr:colOff>25400</xdr:colOff>
                    <xdr:row>15</xdr:row>
                    <xdr:rowOff>647700</xdr:rowOff>
                  </to>
                </anchor>
              </controlPr>
            </control>
          </mc:Choice>
        </mc:AlternateContent>
        <mc:AlternateContent xmlns:mc="http://schemas.openxmlformats.org/markup-compatibility/2006">
          <mc:Choice Requires="x14">
            <control shapeId="3211" r:id="rId22" name="Check Box 139">
              <controlPr defaultSize="0" autoFill="0" autoLine="0" autoPict="0">
                <anchor moveWithCells="1">
                  <from>
                    <xdr:col>2</xdr:col>
                    <xdr:colOff>0</xdr:colOff>
                    <xdr:row>5</xdr:row>
                    <xdr:rowOff>0</xdr:rowOff>
                  </from>
                  <to>
                    <xdr:col>2</xdr:col>
                    <xdr:colOff>25400</xdr:colOff>
                    <xdr:row>15</xdr:row>
                    <xdr:rowOff>965200</xdr:rowOff>
                  </to>
                </anchor>
              </controlPr>
            </control>
          </mc:Choice>
        </mc:AlternateContent>
        <mc:AlternateContent xmlns:mc="http://schemas.openxmlformats.org/markup-compatibility/2006">
          <mc:Choice Requires="x14">
            <control shapeId="3212" r:id="rId23" name="Check Box 140">
              <controlPr defaultSize="0" autoFill="0" autoLine="0" autoPict="0">
                <anchor moveWithCells="1">
                  <from>
                    <xdr:col>2</xdr:col>
                    <xdr:colOff>0</xdr:colOff>
                    <xdr:row>5</xdr:row>
                    <xdr:rowOff>0</xdr:rowOff>
                  </from>
                  <to>
                    <xdr:col>2</xdr:col>
                    <xdr:colOff>25400</xdr:colOff>
                    <xdr:row>13</xdr:row>
                    <xdr:rowOff>127000</xdr:rowOff>
                  </to>
                </anchor>
              </controlPr>
            </control>
          </mc:Choice>
        </mc:AlternateContent>
        <mc:AlternateContent xmlns:mc="http://schemas.openxmlformats.org/markup-compatibility/2006">
          <mc:Choice Requires="x14">
            <control shapeId="3213" r:id="rId24" name="Check Box 141">
              <controlPr defaultSize="0" autoFill="0" autoLine="0" autoPict="0">
                <anchor moveWithCells="1">
                  <from>
                    <xdr:col>0</xdr:col>
                    <xdr:colOff>0</xdr:colOff>
                    <xdr:row>4</xdr:row>
                    <xdr:rowOff>0</xdr:rowOff>
                  </from>
                  <to>
                    <xdr:col>0</xdr:col>
                    <xdr:colOff>25400</xdr:colOff>
                    <xdr:row>15</xdr:row>
                    <xdr:rowOff>647700</xdr:rowOff>
                  </to>
                </anchor>
              </controlPr>
            </control>
          </mc:Choice>
        </mc:AlternateContent>
        <mc:AlternateContent xmlns:mc="http://schemas.openxmlformats.org/markup-compatibility/2006">
          <mc:Choice Requires="x14">
            <control shapeId="3214" r:id="rId25" name="Check Box 142">
              <controlPr defaultSize="0" autoFill="0" autoLine="0" autoPict="0">
                <anchor moveWithCells="1">
                  <from>
                    <xdr:col>0</xdr:col>
                    <xdr:colOff>0</xdr:colOff>
                    <xdr:row>5</xdr:row>
                    <xdr:rowOff>0</xdr:rowOff>
                  </from>
                  <to>
                    <xdr:col>0</xdr:col>
                    <xdr:colOff>25400</xdr:colOff>
                    <xdr:row>15</xdr:row>
                    <xdr:rowOff>965200</xdr:rowOff>
                  </to>
                </anchor>
              </controlPr>
            </control>
          </mc:Choice>
        </mc:AlternateContent>
        <mc:AlternateContent xmlns:mc="http://schemas.openxmlformats.org/markup-compatibility/2006">
          <mc:Choice Requires="x14">
            <control shapeId="3215" r:id="rId26" name="Check Box 143">
              <controlPr defaultSize="0" autoFill="0" autoLine="0" autoPict="0">
                <anchor moveWithCells="1">
                  <from>
                    <xdr:col>0</xdr:col>
                    <xdr:colOff>0</xdr:colOff>
                    <xdr:row>5</xdr:row>
                    <xdr:rowOff>0</xdr:rowOff>
                  </from>
                  <to>
                    <xdr:col>0</xdr:col>
                    <xdr:colOff>25400</xdr:colOff>
                    <xdr:row>13</xdr:row>
                    <xdr:rowOff>127000</xdr:rowOff>
                  </to>
                </anchor>
              </controlPr>
            </control>
          </mc:Choice>
        </mc:AlternateContent>
        <mc:AlternateContent xmlns:mc="http://schemas.openxmlformats.org/markup-compatibility/2006">
          <mc:Choice Requires="x14">
            <control shapeId="3216" r:id="rId27" name="Check Box 144">
              <controlPr defaultSize="0" autoFill="0" autoLine="0" autoPict="0">
                <anchor moveWithCells="1">
                  <from>
                    <xdr:col>0</xdr:col>
                    <xdr:colOff>0</xdr:colOff>
                    <xdr:row>4</xdr:row>
                    <xdr:rowOff>0</xdr:rowOff>
                  </from>
                  <to>
                    <xdr:col>0</xdr:col>
                    <xdr:colOff>25400</xdr:colOff>
                    <xdr:row>19</xdr:row>
                    <xdr:rowOff>177800</xdr:rowOff>
                  </to>
                </anchor>
              </controlPr>
            </control>
          </mc:Choice>
        </mc:AlternateContent>
        <mc:AlternateContent xmlns:mc="http://schemas.openxmlformats.org/markup-compatibility/2006">
          <mc:Choice Requires="x14">
            <control shapeId="3217" r:id="rId28" name="Check Box 145">
              <controlPr defaultSize="0" autoFill="0" autoLine="0" autoPict="0">
                <anchor moveWithCells="1">
                  <from>
                    <xdr:col>0</xdr:col>
                    <xdr:colOff>0</xdr:colOff>
                    <xdr:row>4</xdr:row>
                    <xdr:rowOff>0</xdr:rowOff>
                  </from>
                  <to>
                    <xdr:col>0</xdr:col>
                    <xdr:colOff>25400</xdr:colOff>
                    <xdr:row>15</xdr:row>
                    <xdr:rowOff>685800</xdr:rowOff>
                  </to>
                </anchor>
              </controlPr>
            </control>
          </mc:Choice>
        </mc:AlternateContent>
        <mc:AlternateContent xmlns:mc="http://schemas.openxmlformats.org/markup-compatibility/2006">
          <mc:Choice Requires="x14">
            <control shapeId="3218" r:id="rId29" name="Check Box 146">
              <controlPr defaultSize="0" autoFill="0" autoLine="0" autoPict="0">
                <anchor moveWithCells="1">
                  <from>
                    <xdr:col>0</xdr:col>
                    <xdr:colOff>0</xdr:colOff>
                    <xdr:row>5</xdr:row>
                    <xdr:rowOff>0</xdr:rowOff>
                  </from>
                  <to>
                    <xdr:col>0</xdr:col>
                    <xdr:colOff>25400</xdr:colOff>
                    <xdr:row>15</xdr:row>
                    <xdr:rowOff>952500</xdr:rowOff>
                  </to>
                </anchor>
              </controlPr>
            </control>
          </mc:Choice>
        </mc:AlternateContent>
        <mc:AlternateContent xmlns:mc="http://schemas.openxmlformats.org/markup-compatibility/2006">
          <mc:Choice Requires="x14">
            <control shapeId="3219" r:id="rId30" name="Check Box 147">
              <controlPr defaultSize="0" autoFill="0" autoLine="0" autoPict="0">
                <anchor moveWithCells="1">
                  <from>
                    <xdr:col>0</xdr:col>
                    <xdr:colOff>0</xdr:colOff>
                    <xdr:row>5</xdr:row>
                    <xdr:rowOff>0</xdr:rowOff>
                  </from>
                  <to>
                    <xdr:col>0</xdr:col>
                    <xdr:colOff>25400</xdr:colOff>
                    <xdr:row>13</xdr:row>
                    <xdr:rowOff>127000</xdr:rowOff>
                  </to>
                </anchor>
              </controlPr>
            </control>
          </mc:Choice>
        </mc:AlternateContent>
        <mc:AlternateContent xmlns:mc="http://schemas.openxmlformats.org/markup-compatibility/2006">
          <mc:Choice Requires="x14">
            <control shapeId="3220" r:id="rId31" name="Check Box 148">
              <controlPr defaultSize="0" autoFill="0" autoLine="0" autoPict="0">
                <anchor moveWithCells="1">
                  <from>
                    <xdr:col>0</xdr:col>
                    <xdr:colOff>0</xdr:colOff>
                    <xdr:row>4</xdr:row>
                    <xdr:rowOff>0</xdr:rowOff>
                  </from>
                  <to>
                    <xdr:col>0</xdr:col>
                    <xdr:colOff>25400</xdr:colOff>
                    <xdr:row>19</xdr:row>
                    <xdr:rowOff>177800</xdr:rowOff>
                  </to>
                </anchor>
              </controlPr>
            </control>
          </mc:Choice>
        </mc:AlternateContent>
        <mc:AlternateContent xmlns:mc="http://schemas.openxmlformats.org/markup-compatibility/2006">
          <mc:Choice Requires="x14">
            <control shapeId="3221" r:id="rId32" name="Check Box 149">
              <controlPr defaultSize="0" autoFill="0" autoLine="0" autoPict="0">
                <anchor moveWithCells="1">
                  <from>
                    <xdr:col>0</xdr:col>
                    <xdr:colOff>0</xdr:colOff>
                    <xdr:row>4</xdr:row>
                    <xdr:rowOff>0</xdr:rowOff>
                  </from>
                  <to>
                    <xdr:col>0</xdr:col>
                    <xdr:colOff>25400</xdr:colOff>
                    <xdr:row>15</xdr:row>
                    <xdr:rowOff>685800</xdr:rowOff>
                  </to>
                </anchor>
              </controlPr>
            </control>
          </mc:Choice>
        </mc:AlternateContent>
        <mc:AlternateContent xmlns:mc="http://schemas.openxmlformats.org/markup-compatibility/2006">
          <mc:Choice Requires="x14">
            <control shapeId="3222" r:id="rId33" name="Check Box 150">
              <controlPr defaultSize="0" autoFill="0" autoLine="0" autoPict="0">
                <anchor moveWithCells="1">
                  <from>
                    <xdr:col>0</xdr:col>
                    <xdr:colOff>0</xdr:colOff>
                    <xdr:row>5</xdr:row>
                    <xdr:rowOff>0</xdr:rowOff>
                  </from>
                  <to>
                    <xdr:col>0</xdr:col>
                    <xdr:colOff>25400</xdr:colOff>
                    <xdr:row>15</xdr:row>
                    <xdr:rowOff>952500</xdr:rowOff>
                  </to>
                </anchor>
              </controlPr>
            </control>
          </mc:Choice>
        </mc:AlternateContent>
        <mc:AlternateContent xmlns:mc="http://schemas.openxmlformats.org/markup-compatibility/2006">
          <mc:Choice Requires="x14">
            <control shapeId="3223" r:id="rId34" name="Check Box 151">
              <controlPr defaultSize="0" autoFill="0" autoLine="0" autoPict="0">
                <anchor moveWithCells="1">
                  <from>
                    <xdr:col>0</xdr:col>
                    <xdr:colOff>0</xdr:colOff>
                    <xdr:row>5</xdr:row>
                    <xdr:rowOff>0</xdr:rowOff>
                  </from>
                  <to>
                    <xdr:col>0</xdr:col>
                    <xdr:colOff>25400</xdr:colOff>
                    <xdr:row>13</xdr:row>
                    <xdr:rowOff>127000</xdr:rowOff>
                  </to>
                </anchor>
              </controlPr>
            </control>
          </mc:Choice>
        </mc:AlternateContent>
        <mc:AlternateContent xmlns:mc="http://schemas.openxmlformats.org/markup-compatibility/2006">
          <mc:Choice Requires="x14">
            <control shapeId="3228" r:id="rId35" name="Check Box 156">
              <controlPr defaultSize="0" autoFill="0" autoLine="0" autoPict="0">
                <anchor moveWithCells="1">
                  <from>
                    <xdr:col>2</xdr:col>
                    <xdr:colOff>0</xdr:colOff>
                    <xdr:row>4</xdr:row>
                    <xdr:rowOff>0</xdr:rowOff>
                  </from>
                  <to>
                    <xdr:col>2</xdr:col>
                    <xdr:colOff>25400</xdr:colOff>
                    <xdr:row>19</xdr:row>
                    <xdr:rowOff>177800</xdr:rowOff>
                  </to>
                </anchor>
              </controlPr>
            </control>
          </mc:Choice>
        </mc:AlternateContent>
        <mc:AlternateContent xmlns:mc="http://schemas.openxmlformats.org/markup-compatibility/2006">
          <mc:Choice Requires="x14">
            <control shapeId="3229" r:id="rId36" name="Check Box 157">
              <controlPr defaultSize="0" autoFill="0" autoLine="0" autoPict="0">
                <anchor moveWithCells="1">
                  <from>
                    <xdr:col>2</xdr:col>
                    <xdr:colOff>0</xdr:colOff>
                    <xdr:row>4</xdr:row>
                    <xdr:rowOff>0</xdr:rowOff>
                  </from>
                  <to>
                    <xdr:col>2</xdr:col>
                    <xdr:colOff>25400</xdr:colOff>
                    <xdr:row>15</xdr:row>
                    <xdr:rowOff>685800</xdr:rowOff>
                  </to>
                </anchor>
              </controlPr>
            </control>
          </mc:Choice>
        </mc:AlternateContent>
        <mc:AlternateContent xmlns:mc="http://schemas.openxmlformats.org/markup-compatibility/2006">
          <mc:Choice Requires="x14">
            <control shapeId="3230" r:id="rId37" name="Check Box 158">
              <controlPr defaultSize="0" autoFill="0" autoLine="0" autoPict="0">
                <anchor moveWithCells="1">
                  <from>
                    <xdr:col>2</xdr:col>
                    <xdr:colOff>0</xdr:colOff>
                    <xdr:row>5</xdr:row>
                    <xdr:rowOff>0</xdr:rowOff>
                  </from>
                  <to>
                    <xdr:col>2</xdr:col>
                    <xdr:colOff>25400</xdr:colOff>
                    <xdr:row>15</xdr:row>
                    <xdr:rowOff>952500</xdr:rowOff>
                  </to>
                </anchor>
              </controlPr>
            </control>
          </mc:Choice>
        </mc:AlternateContent>
        <mc:AlternateContent xmlns:mc="http://schemas.openxmlformats.org/markup-compatibility/2006">
          <mc:Choice Requires="x14">
            <control shapeId="3231" r:id="rId38" name="Check Box 159">
              <controlPr defaultSize="0" autoFill="0" autoLine="0" autoPict="0">
                <anchor moveWithCells="1">
                  <from>
                    <xdr:col>2</xdr:col>
                    <xdr:colOff>0</xdr:colOff>
                    <xdr:row>5</xdr:row>
                    <xdr:rowOff>0</xdr:rowOff>
                  </from>
                  <to>
                    <xdr:col>2</xdr:col>
                    <xdr:colOff>25400</xdr:colOff>
                    <xdr:row>13</xdr:row>
                    <xdr:rowOff>127000</xdr:rowOff>
                  </to>
                </anchor>
              </controlPr>
            </control>
          </mc:Choice>
        </mc:AlternateContent>
        <mc:AlternateContent xmlns:mc="http://schemas.openxmlformats.org/markup-compatibility/2006">
          <mc:Choice Requires="x14">
            <control shapeId="3232" r:id="rId39" name="Check Box 160">
              <controlPr defaultSize="0" autoFill="0" autoLine="0" autoPict="0">
                <anchor moveWithCells="1">
                  <from>
                    <xdr:col>0</xdr:col>
                    <xdr:colOff>0</xdr:colOff>
                    <xdr:row>4</xdr:row>
                    <xdr:rowOff>0</xdr:rowOff>
                  </from>
                  <to>
                    <xdr:col>0</xdr:col>
                    <xdr:colOff>25400</xdr:colOff>
                    <xdr:row>19</xdr:row>
                    <xdr:rowOff>177800</xdr:rowOff>
                  </to>
                </anchor>
              </controlPr>
            </control>
          </mc:Choice>
        </mc:AlternateContent>
        <mc:AlternateContent xmlns:mc="http://schemas.openxmlformats.org/markup-compatibility/2006">
          <mc:Choice Requires="x14">
            <control shapeId="3233" r:id="rId40" name="Check Box 161">
              <controlPr defaultSize="0" autoFill="0" autoLine="0" autoPict="0">
                <anchor moveWithCells="1">
                  <from>
                    <xdr:col>0</xdr:col>
                    <xdr:colOff>0</xdr:colOff>
                    <xdr:row>4</xdr:row>
                    <xdr:rowOff>0</xdr:rowOff>
                  </from>
                  <to>
                    <xdr:col>0</xdr:col>
                    <xdr:colOff>25400</xdr:colOff>
                    <xdr:row>15</xdr:row>
                    <xdr:rowOff>685800</xdr:rowOff>
                  </to>
                </anchor>
              </controlPr>
            </control>
          </mc:Choice>
        </mc:AlternateContent>
        <mc:AlternateContent xmlns:mc="http://schemas.openxmlformats.org/markup-compatibility/2006">
          <mc:Choice Requires="x14">
            <control shapeId="3234" r:id="rId41" name="Check Box 162">
              <controlPr defaultSize="0" autoFill="0" autoLine="0" autoPict="0">
                <anchor moveWithCells="1">
                  <from>
                    <xdr:col>0</xdr:col>
                    <xdr:colOff>0</xdr:colOff>
                    <xdr:row>5</xdr:row>
                    <xdr:rowOff>0</xdr:rowOff>
                  </from>
                  <to>
                    <xdr:col>0</xdr:col>
                    <xdr:colOff>25400</xdr:colOff>
                    <xdr:row>15</xdr:row>
                    <xdr:rowOff>952500</xdr:rowOff>
                  </to>
                </anchor>
              </controlPr>
            </control>
          </mc:Choice>
        </mc:AlternateContent>
        <mc:AlternateContent xmlns:mc="http://schemas.openxmlformats.org/markup-compatibility/2006">
          <mc:Choice Requires="x14">
            <control shapeId="3235" r:id="rId42" name="Check Box 163">
              <controlPr defaultSize="0" autoFill="0" autoLine="0" autoPict="0">
                <anchor moveWithCells="1">
                  <from>
                    <xdr:col>0</xdr:col>
                    <xdr:colOff>0</xdr:colOff>
                    <xdr:row>5</xdr:row>
                    <xdr:rowOff>0</xdr:rowOff>
                  </from>
                  <to>
                    <xdr:col>0</xdr:col>
                    <xdr:colOff>25400</xdr:colOff>
                    <xdr:row>13</xdr:row>
                    <xdr:rowOff>127000</xdr:rowOff>
                  </to>
                </anchor>
              </controlPr>
            </control>
          </mc:Choice>
        </mc:AlternateContent>
        <mc:AlternateContent xmlns:mc="http://schemas.openxmlformats.org/markup-compatibility/2006">
          <mc:Choice Requires="x14">
            <control shapeId="3236" r:id="rId43" name="Check Box 164">
              <controlPr defaultSize="0" autoFill="0" autoLine="0" autoPict="0">
                <anchor moveWithCells="1">
                  <from>
                    <xdr:col>0</xdr:col>
                    <xdr:colOff>0</xdr:colOff>
                    <xdr:row>5</xdr:row>
                    <xdr:rowOff>0</xdr:rowOff>
                  </from>
                  <to>
                    <xdr:col>0</xdr:col>
                    <xdr:colOff>25400</xdr:colOff>
                    <xdr:row>13</xdr:row>
                    <xdr:rowOff>139700</xdr:rowOff>
                  </to>
                </anchor>
              </controlPr>
            </control>
          </mc:Choice>
        </mc:AlternateContent>
        <mc:AlternateContent xmlns:mc="http://schemas.openxmlformats.org/markup-compatibility/2006">
          <mc:Choice Requires="x14">
            <control shapeId="3237" r:id="rId44" name="Check Box 165">
              <controlPr defaultSize="0" autoFill="0" autoLine="0" autoPict="0">
                <anchor moveWithCells="1">
                  <from>
                    <xdr:col>0</xdr:col>
                    <xdr:colOff>0</xdr:colOff>
                    <xdr:row>5</xdr:row>
                    <xdr:rowOff>0</xdr:rowOff>
                  </from>
                  <to>
                    <xdr:col>0</xdr:col>
                    <xdr:colOff>25400</xdr:colOff>
                    <xdr:row>13</xdr:row>
                    <xdr:rowOff>139700</xdr:rowOff>
                  </to>
                </anchor>
              </controlPr>
            </control>
          </mc:Choice>
        </mc:AlternateContent>
        <mc:AlternateContent xmlns:mc="http://schemas.openxmlformats.org/markup-compatibility/2006">
          <mc:Choice Requires="x14">
            <control shapeId="3238" r:id="rId45" name="Check Box 166">
              <controlPr defaultSize="0" autoFill="0" autoLine="0" autoPict="0">
                <anchor moveWithCells="1">
                  <from>
                    <xdr:col>0</xdr:col>
                    <xdr:colOff>0</xdr:colOff>
                    <xdr:row>5</xdr:row>
                    <xdr:rowOff>0</xdr:rowOff>
                  </from>
                  <to>
                    <xdr:col>0</xdr:col>
                    <xdr:colOff>25400</xdr:colOff>
                    <xdr:row>13</xdr:row>
                    <xdr:rowOff>139700</xdr:rowOff>
                  </to>
                </anchor>
              </controlPr>
            </control>
          </mc:Choice>
        </mc:AlternateContent>
        <mc:AlternateContent xmlns:mc="http://schemas.openxmlformats.org/markup-compatibility/2006">
          <mc:Choice Requires="x14">
            <control shapeId="3239" r:id="rId46" name="Check Box 167">
              <controlPr defaultSize="0" autoFill="0" autoLine="0" autoPict="0">
                <anchor moveWithCells="1">
                  <from>
                    <xdr:col>0</xdr:col>
                    <xdr:colOff>0</xdr:colOff>
                    <xdr:row>4</xdr:row>
                    <xdr:rowOff>0</xdr:rowOff>
                  </from>
                  <to>
                    <xdr:col>0</xdr:col>
                    <xdr:colOff>12700</xdr:colOff>
                    <xdr:row>4</xdr:row>
                    <xdr:rowOff>482600</xdr:rowOff>
                  </to>
                </anchor>
              </controlPr>
            </control>
          </mc:Choice>
        </mc:AlternateContent>
        <mc:AlternateContent xmlns:mc="http://schemas.openxmlformats.org/markup-compatibility/2006">
          <mc:Choice Requires="x14">
            <control shapeId="3240" r:id="rId47" name="Check Box 168">
              <controlPr defaultSize="0" autoFill="0" autoLine="0" autoPict="0">
                <anchor moveWithCells="1">
                  <from>
                    <xdr:col>0</xdr:col>
                    <xdr:colOff>0</xdr:colOff>
                    <xdr:row>4</xdr:row>
                    <xdr:rowOff>0</xdr:rowOff>
                  </from>
                  <to>
                    <xdr:col>0</xdr:col>
                    <xdr:colOff>12700</xdr:colOff>
                    <xdr:row>4</xdr:row>
                    <xdr:rowOff>482600</xdr:rowOff>
                  </to>
                </anchor>
              </controlPr>
            </control>
          </mc:Choice>
        </mc:AlternateContent>
        <mc:AlternateContent xmlns:mc="http://schemas.openxmlformats.org/markup-compatibility/2006">
          <mc:Choice Requires="x14">
            <control shapeId="3242" r:id="rId48" name="Check Box 170">
              <controlPr defaultSize="0" autoFill="0" autoLine="0" autoPict="0">
                <anchor moveWithCells="1">
                  <from>
                    <xdr:col>2</xdr:col>
                    <xdr:colOff>0</xdr:colOff>
                    <xdr:row>5</xdr:row>
                    <xdr:rowOff>0</xdr:rowOff>
                  </from>
                  <to>
                    <xdr:col>2</xdr:col>
                    <xdr:colOff>25400</xdr:colOff>
                    <xdr:row>13</xdr:row>
                    <xdr:rowOff>127000</xdr:rowOff>
                  </to>
                </anchor>
              </controlPr>
            </control>
          </mc:Choice>
        </mc:AlternateContent>
        <mc:AlternateContent xmlns:mc="http://schemas.openxmlformats.org/markup-compatibility/2006">
          <mc:Choice Requires="x14">
            <control shapeId="3243" r:id="rId49" name="Check Box 171">
              <controlPr defaultSize="0" autoFill="0" autoLine="0" autoPict="0">
                <anchor moveWithCells="1">
                  <from>
                    <xdr:col>0</xdr:col>
                    <xdr:colOff>0</xdr:colOff>
                    <xdr:row>4</xdr:row>
                    <xdr:rowOff>0</xdr:rowOff>
                  </from>
                  <to>
                    <xdr:col>0</xdr:col>
                    <xdr:colOff>12700</xdr:colOff>
                    <xdr:row>4</xdr:row>
                    <xdr:rowOff>482600</xdr:rowOff>
                  </to>
                </anchor>
              </controlPr>
            </control>
          </mc:Choice>
        </mc:AlternateContent>
        <mc:AlternateContent xmlns:mc="http://schemas.openxmlformats.org/markup-compatibility/2006">
          <mc:Choice Requires="x14">
            <control shapeId="3244" r:id="rId50" name="Check Box 172">
              <controlPr defaultSize="0" autoFill="0" autoLine="0" autoPict="0">
                <anchor moveWithCells="1">
                  <from>
                    <xdr:col>0</xdr:col>
                    <xdr:colOff>0</xdr:colOff>
                    <xdr:row>5</xdr:row>
                    <xdr:rowOff>0</xdr:rowOff>
                  </from>
                  <to>
                    <xdr:col>0</xdr:col>
                    <xdr:colOff>25400</xdr:colOff>
                    <xdr:row>13</xdr:row>
                    <xdr:rowOff>139700</xdr:rowOff>
                  </to>
                </anchor>
              </controlPr>
            </control>
          </mc:Choice>
        </mc:AlternateContent>
        <mc:AlternateContent xmlns:mc="http://schemas.openxmlformats.org/markup-compatibility/2006">
          <mc:Choice Requires="x14">
            <control shapeId="3245" r:id="rId51" name="Check Box 173">
              <controlPr defaultSize="0" autoFill="0" autoLine="0" autoPict="0">
                <anchor moveWithCells="1">
                  <from>
                    <xdr:col>0</xdr:col>
                    <xdr:colOff>0</xdr:colOff>
                    <xdr:row>5</xdr:row>
                    <xdr:rowOff>0</xdr:rowOff>
                  </from>
                  <to>
                    <xdr:col>0</xdr:col>
                    <xdr:colOff>25400</xdr:colOff>
                    <xdr:row>13</xdr:row>
                    <xdr:rowOff>139700</xdr:rowOff>
                  </to>
                </anchor>
              </controlPr>
            </control>
          </mc:Choice>
        </mc:AlternateContent>
        <mc:AlternateContent xmlns:mc="http://schemas.openxmlformats.org/markup-compatibility/2006">
          <mc:Choice Requires="x14">
            <control shapeId="3246" r:id="rId52" name="Check Box 174">
              <controlPr defaultSize="0" autoFill="0" autoLine="0" autoPict="0">
                <anchor moveWithCells="1">
                  <from>
                    <xdr:col>0</xdr:col>
                    <xdr:colOff>0</xdr:colOff>
                    <xdr:row>5</xdr:row>
                    <xdr:rowOff>0</xdr:rowOff>
                  </from>
                  <to>
                    <xdr:col>0</xdr:col>
                    <xdr:colOff>25400</xdr:colOff>
                    <xdr:row>13</xdr:row>
                    <xdr:rowOff>139700</xdr:rowOff>
                  </to>
                </anchor>
              </controlPr>
            </control>
          </mc:Choice>
        </mc:AlternateContent>
        <mc:AlternateContent xmlns:mc="http://schemas.openxmlformats.org/markup-compatibility/2006">
          <mc:Choice Requires="x14">
            <control shapeId="3247" r:id="rId53" name="Check Box 175">
              <controlPr defaultSize="0" autoFill="0" autoLine="0" autoPict="0">
                <anchor moveWithCells="1">
                  <from>
                    <xdr:col>0</xdr:col>
                    <xdr:colOff>0</xdr:colOff>
                    <xdr:row>14</xdr:row>
                    <xdr:rowOff>0</xdr:rowOff>
                  </from>
                  <to>
                    <xdr:col>0</xdr:col>
                    <xdr:colOff>12700</xdr:colOff>
                    <xdr:row>16</xdr:row>
                    <xdr:rowOff>2070100</xdr:rowOff>
                  </to>
                </anchor>
              </controlPr>
            </control>
          </mc:Choice>
        </mc:AlternateContent>
        <mc:AlternateContent xmlns:mc="http://schemas.openxmlformats.org/markup-compatibility/2006">
          <mc:Choice Requires="x14">
            <control shapeId="3248" r:id="rId54" name="Check Box 176">
              <controlPr defaultSize="0" autoFill="0" autoLine="0" autoPict="0">
                <anchor moveWithCells="1">
                  <from>
                    <xdr:col>0</xdr:col>
                    <xdr:colOff>0</xdr:colOff>
                    <xdr:row>14</xdr:row>
                    <xdr:rowOff>0</xdr:rowOff>
                  </from>
                  <to>
                    <xdr:col>0</xdr:col>
                    <xdr:colOff>12700</xdr:colOff>
                    <xdr:row>16</xdr:row>
                    <xdr:rowOff>2070100</xdr:rowOff>
                  </to>
                </anchor>
              </controlPr>
            </control>
          </mc:Choice>
        </mc:AlternateContent>
        <mc:AlternateContent xmlns:mc="http://schemas.openxmlformats.org/markup-compatibility/2006">
          <mc:Choice Requires="x14">
            <control shapeId="3249" r:id="rId55" name="Check Box 177">
              <controlPr defaultSize="0" autoFill="0" autoLine="0" autoPict="0">
                <anchor moveWithCells="1">
                  <from>
                    <xdr:col>1</xdr:col>
                    <xdr:colOff>0</xdr:colOff>
                    <xdr:row>14</xdr:row>
                    <xdr:rowOff>0</xdr:rowOff>
                  </from>
                  <to>
                    <xdr:col>1</xdr:col>
                    <xdr:colOff>12700</xdr:colOff>
                    <xdr:row>16</xdr:row>
                    <xdr:rowOff>2070100</xdr:rowOff>
                  </to>
                </anchor>
              </controlPr>
            </control>
          </mc:Choice>
        </mc:AlternateContent>
        <mc:AlternateContent xmlns:mc="http://schemas.openxmlformats.org/markup-compatibility/2006">
          <mc:Choice Requires="x14">
            <control shapeId="3250" r:id="rId56" name="Check Box 178">
              <controlPr defaultSize="0" autoFill="0" autoLine="0" autoPict="0">
                <anchor moveWithCells="1">
                  <from>
                    <xdr:col>2</xdr:col>
                    <xdr:colOff>0</xdr:colOff>
                    <xdr:row>14</xdr:row>
                    <xdr:rowOff>0</xdr:rowOff>
                  </from>
                  <to>
                    <xdr:col>2</xdr:col>
                    <xdr:colOff>12700</xdr:colOff>
                    <xdr:row>16</xdr:row>
                    <xdr:rowOff>2070100</xdr:rowOff>
                  </to>
                </anchor>
              </controlPr>
            </control>
          </mc:Choice>
        </mc:AlternateContent>
        <mc:AlternateContent xmlns:mc="http://schemas.openxmlformats.org/markup-compatibility/2006">
          <mc:Choice Requires="x14">
            <control shapeId="3251" r:id="rId57" name="Check Box 179">
              <controlPr defaultSize="0" autoFill="0" autoLine="0" autoPict="0">
                <anchor moveWithCells="1">
                  <from>
                    <xdr:col>0</xdr:col>
                    <xdr:colOff>0</xdr:colOff>
                    <xdr:row>14</xdr:row>
                    <xdr:rowOff>0</xdr:rowOff>
                  </from>
                  <to>
                    <xdr:col>0</xdr:col>
                    <xdr:colOff>12700</xdr:colOff>
                    <xdr:row>16</xdr:row>
                    <xdr:rowOff>2070100</xdr:rowOff>
                  </to>
                </anchor>
              </controlPr>
            </control>
          </mc:Choice>
        </mc:AlternateContent>
        <mc:AlternateContent xmlns:mc="http://schemas.openxmlformats.org/markup-compatibility/2006">
          <mc:Choice Requires="x14">
            <control shapeId="3252" r:id="rId58" name="Check Box 180">
              <controlPr defaultSize="0" autoFill="0" autoLine="0" autoPict="0">
                <anchor moveWithCells="1">
                  <from>
                    <xdr:col>0</xdr:col>
                    <xdr:colOff>0</xdr:colOff>
                    <xdr:row>14</xdr:row>
                    <xdr:rowOff>0</xdr:rowOff>
                  </from>
                  <to>
                    <xdr:col>0</xdr:col>
                    <xdr:colOff>12700</xdr:colOff>
                    <xdr:row>16</xdr:row>
                    <xdr:rowOff>2070100</xdr:rowOff>
                  </to>
                </anchor>
              </controlPr>
            </control>
          </mc:Choice>
        </mc:AlternateContent>
        <mc:AlternateContent xmlns:mc="http://schemas.openxmlformats.org/markup-compatibility/2006">
          <mc:Choice Requires="x14">
            <control shapeId="3253" r:id="rId59" name="Check Box 181">
              <controlPr defaultSize="0" autoFill="0" autoLine="0" autoPict="0">
                <anchor moveWithCells="1">
                  <from>
                    <xdr:col>0</xdr:col>
                    <xdr:colOff>0</xdr:colOff>
                    <xdr:row>14</xdr:row>
                    <xdr:rowOff>0</xdr:rowOff>
                  </from>
                  <to>
                    <xdr:col>0</xdr:col>
                    <xdr:colOff>12700</xdr:colOff>
                    <xdr:row>14</xdr:row>
                    <xdr:rowOff>381000</xdr:rowOff>
                  </to>
                </anchor>
              </controlPr>
            </control>
          </mc:Choice>
        </mc:AlternateContent>
        <mc:AlternateContent xmlns:mc="http://schemas.openxmlformats.org/markup-compatibility/2006">
          <mc:Choice Requires="x14">
            <control shapeId="3254" r:id="rId60" name="Check Box 182">
              <controlPr defaultSize="0" autoFill="0" autoLine="0" autoPict="0">
                <anchor moveWithCells="1">
                  <from>
                    <xdr:col>0</xdr:col>
                    <xdr:colOff>0</xdr:colOff>
                    <xdr:row>14</xdr:row>
                    <xdr:rowOff>0</xdr:rowOff>
                  </from>
                  <to>
                    <xdr:col>0</xdr:col>
                    <xdr:colOff>12700</xdr:colOff>
                    <xdr:row>16</xdr:row>
                    <xdr:rowOff>2070100</xdr:rowOff>
                  </to>
                </anchor>
              </controlPr>
            </control>
          </mc:Choice>
        </mc:AlternateContent>
        <mc:AlternateContent xmlns:mc="http://schemas.openxmlformats.org/markup-compatibility/2006">
          <mc:Choice Requires="x14">
            <control shapeId="3255" r:id="rId61" name="Check Box 183">
              <controlPr defaultSize="0" autoFill="0" autoLine="0" autoPict="0">
                <anchor moveWithCells="1">
                  <from>
                    <xdr:col>0</xdr:col>
                    <xdr:colOff>0</xdr:colOff>
                    <xdr:row>14</xdr:row>
                    <xdr:rowOff>0</xdr:rowOff>
                  </from>
                  <to>
                    <xdr:col>0</xdr:col>
                    <xdr:colOff>12700</xdr:colOff>
                    <xdr:row>14</xdr:row>
                    <xdr:rowOff>381000</xdr:rowOff>
                  </to>
                </anchor>
              </controlPr>
            </control>
          </mc:Choice>
        </mc:AlternateContent>
        <mc:AlternateContent xmlns:mc="http://schemas.openxmlformats.org/markup-compatibility/2006">
          <mc:Choice Requires="x14">
            <control shapeId="3256" r:id="rId62" name="Check Box 184">
              <controlPr defaultSize="0" autoFill="0" autoLine="0" autoPict="0">
                <anchor moveWithCells="1">
                  <from>
                    <xdr:col>1</xdr:col>
                    <xdr:colOff>0</xdr:colOff>
                    <xdr:row>14</xdr:row>
                    <xdr:rowOff>0</xdr:rowOff>
                  </from>
                  <to>
                    <xdr:col>1</xdr:col>
                    <xdr:colOff>12700</xdr:colOff>
                    <xdr:row>16</xdr:row>
                    <xdr:rowOff>2070100</xdr:rowOff>
                  </to>
                </anchor>
              </controlPr>
            </control>
          </mc:Choice>
        </mc:AlternateContent>
        <mc:AlternateContent xmlns:mc="http://schemas.openxmlformats.org/markup-compatibility/2006">
          <mc:Choice Requires="x14">
            <control shapeId="3257" r:id="rId63" name="Check Box 185">
              <controlPr defaultSize="0" autoFill="0" autoLine="0" autoPict="0">
                <anchor moveWithCells="1">
                  <from>
                    <xdr:col>1</xdr:col>
                    <xdr:colOff>0</xdr:colOff>
                    <xdr:row>14</xdr:row>
                    <xdr:rowOff>0</xdr:rowOff>
                  </from>
                  <to>
                    <xdr:col>1</xdr:col>
                    <xdr:colOff>12700</xdr:colOff>
                    <xdr:row>14</xdr:row>
                    <xdr:rowOff>381000</xdr:rowOff>
                  </to>
                </anchor>
              </controlPr>
            </control>
          </mc:Choice>
        </mc:AlternateContent>
        <mc:AlternateContent xmlns:mc="http://schemas.openxmlformats.org/markup-compatibility/2006">
          <mc:Choice Requires="x14">
            <control shapeId="3258" r:id="rId64" name="Check Box 186">
              <controlPr defaultSize="0" autoFill="0" autoLine="0" autoPict="0">
                <anchor moveWithCells="1">
                  <from>
                    <xdr:col>2</xdr:col>
                    <xdr:colOff>0</xdr:colOff>
                    <xdr:row>14</xdr:row>
                    <xdr:rowOff>0</xdr:rowOff>
                  </from>
                  <to>
                    <xdr:col>2</xdr:col>
                    <xdr:colOff>12700</xdr:colOff>
                    <xdr:row>16</xdr:row>
                    <xdr:rowOff>2070100</xdr:rowOff>
                  </to>
                </anchor>
              </controlPr>
            </control>
          </mc:Choice>
        </mc:AlternateContent>
        <mc:AlternateContent xmlns:mc="http://schemas.openxmlformats.org/markup-compatibility/2006">
          <mc:Choice Requires="x14">
            <control shapeId="3259" r:id="rId65" name="Check Box 187">
              <controlPr defaultSize="0" autoFill="0" autoLine="0" autoPict="0">
                <anchor moveWithCells="1">
                  <from>
                    <xdr:col>2</xdr:col>
                    <xdr:colOff>0</xdr:colOff>
                    <xdr:row>14</xdr:row>
                    <xdr:rowOff>0</xdr:rowOff>
                  </from>
                  <to>
                    <xdr:col>2</xdr:col>
                    <xdr:colOff>12700</xdr:colOff>
                    <xdr:row>14</xdr:row>
                    <xdr:rowOff>381000</xdr:rowOff>
                  </to>
                </anchor>
              </controlPr>
            </control>
          </mc:Choice>
        </mc:AlternateContent>
        <mc:AlternateContent xmlns:mc="http://schemas.openxmlformats.org/markup-compatibility/2006">
          <mc:Choice Requires="x14">
            <control shapeId="3260" r:id="rId66" name="Check Box 188">
              <controlPr defaultSize="0" autoFill="0" autoLine="0" autoPict="0">
                <anchor moveWithCells="1">
                  <from>
                    <xdr:col>0</xdr:col>
                    <xdr:colOff>0</xdr:colOff>
                    <xdr:row>14</xdr:row>
                    <xdr:rowOff>0</xdr:rowOff>
                  </from>
                  <to>
                    <xdr:col>0</xdr:col>
                    <xdr:colOff>12700</xdr:colOff>
                    <xdr:row>16</xdr:row>
                    <xdr:rowOff>2070100</xdr:rowOff>
                  </to>
                </anchor>
              </controlPr>
            </control>
          </mc:Choice>
        </mc:AlternateContent>
        <mc:AlternateContent xmlns:mc="http://schemas.openxmlformats.org/markup-compatibility/2006">
          <mc:Choice Requires="x14">
            <control shapeId="3261" r:id="rId67" name="Check Box 189">
              <controlPr defaultSize="0" autoFill="0" autoLine="0" autoPict="0">
                <anchor moveWithCells="1">
                  <from>
                    <xdr:col>0</xdr:col>
                    <xdr:colOff>0</xdr:colOff>
                    <xdr:row>14</xdr:row>
                    <xdr:rowOff>0</xdr:rowOff>
                  </from>
                  <to>
                    <xdr:col>0</xdr:col>
                    <xdr:colOff>12700</xdr:colOff>
                    <xdr:row>14</xdr:row>
                    <xdr:rowOff>381000</xdr:rowOff>
                  </to>
                </anchor>
              </controlPr>
            </control>
          </mc:Choice>
        </mc:AlternateContent>
        <mc:AlternateContent xmlns:mc="http://schemas.openxmlformats.org/markup-compatibility/2006">
          <mc:Choice Requires="x14">
            <control shapeId="3262" r:id="rId68" name="Check Box 190">
              <controlPr defaultSize="0" autoFill="0" autoLine="0" autoPict="0">
                <anchor moveWithCells="1">
                  <from>
                    <xdr:col>0</xdr:col>
                    <xdr:colOff>0</xdr:colOff>
                    <xdr:row>14</xdr:row>
                    <xdr:rowOff>0</xdr:rowOff>
                  </from>
                  <to>
                    <xdr:col>0</xdr:col>
                    <xdr:colOff>12700</xdr:colOff>
                    <xdr:row>14</xdr:row>
                    <xdr:rowOff>381000</xdr:rowOff>
                  </to>
                </anchor>
              </controlPr>
            </control>
          </mc:Choice>
        </mc:AlternateContent>
        <mc:AlternateContent xmlns:mc="http://schemas.openxmlformats.org/markup-compatibility/2006">
          <mc:Choice Requires="x14">
            <control shapeId="3263" r:id="rId69" name="Check Box 191">
              <controlPr defaultSize="0" autoFill="0" autoLine="0" autoPict="0">
                <anchor moveWithCells="1">
                  <from>
                    <xdr:col>0</xdr:col>
                    <xdr:colOff>0</xdr:colOff>
                    <xdr:row>14</xdr:row>
                    <xdr:rowOff>0</xdr:rowOff>
                  </from>
                  <to>
                    <xdr:col>0</xdr:col>
                    <xdr:colOff>12700</xdr:colOff>
                    <xdr:row>14</xdr:row>
                    <xdr:rowOff>381000</xdr:rowOff>
                  </to>
                </anchor>
              </controlPr>
            </control>
          </mc:Choice>
        </mc:AlternateContent>
        <mc:AlternateContent xmlns:mc="http://schemas.openxmlformats.org/markup-compatibility/2006">
          <mc:Choice Requires="x14">
            <control shapeId="3264" r:id="rId70" name="Check Box 192">
              <controlPr defaultSize="0" autoFill="0" autoLine="0" autoPict="0">
                <anchor moveWithCells="1">
                  <from>
                    <xdr:col>1</xdr:col>
                    <xdr:colOff>0</xdr:colOff>
                    <xdr:row>14</xdr:row>
                    <xdr:rowOff>0</xdr:rowOff>
                  </from>
                  <to>
                    <xdr:col>1</xdr:col>
                    <xdr:colOff>12700</xdr:colOff>
                    <xdr:row>14</xdr:row>
                    <xdr:rowOff>381000</xdr:rowOff>
                  </to>
                </anchor>
              </controlPr>
            </control>
          </mc:Choice>
        </mc:AlternateContent>
        <mc:AlternateContent xmlns:mc="http://schemas.openxmlformats.org/markup-compatibility/2006">
          <mc:Choice Requires="x14">
            <control shapeId="3265" r:id="rId71" name="Check Box 193">
              <controlPr defaultSize="0" autoFill="0" autoLine="0" autoPict="0">
                <anchor moveWithCells="1">
                  <from>
                    <xdr:col>2</xdr:col>
                    <xdr:colOff>0</xdr:colOff>
                    <xdr:row>14</xdr:row>
                    <xdr:rowOff>0</xdr:rowOff>
                  </from>
                  <to>
                    <xdr:col>2</xdr:col>
                    <xdr:colOff>12700</xdr:colOff>
                    <xdr:row>14</xdr:row>
                    <xdr:rowOff>381000</xdr:rowOff>
                  </to>
                </anchor>
              </controlPr>
            </control>
          </mc:Choice>
        </mc:AlternateContent>
        <mc:AlternateContent xmlns:mc="http://schemas.openxmlformats.org/markup-compatibility/2006">
          <mc:Choice Requires="x14">
            <control shapeId="3266" r:id="rId72" name="Check Box 194">
              <controlPr defaultSize="0" autoFill="0" autoLine="0" autoPict="0">
                <anchor moveWithCells="1">
                  <from>
                    <xdr:col>0</xdr:col>
                    <xdr:colOff>0</xdr:colOff>
                    <xdr:row>14</xdr:row>
                    <xdr:rowOff>0</xdr:rowOff>
                  </from>
                  <to>
                    <xdr:col>0</xdr:col>
                    <xdr:colOff>12700</xdr:colOff>
                    <xdr:row>14</xdr:row>
                    <xdr:rowOff>381000</xdr:rowOff>
                  </to>
                </anchor>
              </controlPr>
            </control>
          </mc:Choice>
        </mc:AlternateContent>
        <mc:AlternateContent xmlns:mc="http://schemas.openxmlformats.org/markup-compatibility/2006">
          <mc:Choice Requires="x14">
            <control shapeId="3267" r:id="rId73" name="Check Box 195">
              <controlPr defaultSize="0" autoFill="0" autoLine="0" autoPict="0">
                <anchor moveWithCells="1">
                  <from>
                    <xdr:col>0</xdr:col>
                    <xdr:colOff>0</xdr:colOff>
                    <xdr:row>4</xdr:row>
                    <xdr:rowOff>0</xdr:rowOff>
                  </from>
                  <to>
                    <xdr:col>0</xdr:col>
                    <xdr:colOff>12700</xdr:colOff>
                    <xdr:row>4</xdr:row>
                    <xdr:rowOff>495300</xdr:rowOff>
                  </to>
                </anchor>
              </controlPr>
            </control>
          </mc:Choice>
        </mc:AlternateContent>
        <mc:AlternateContent xmlns:mc="http://schemas.openxmlformats.org/markup-compatibility/2006">
          <mc:Choice Requires="x14">
            <control shapeId="3268" r:id="rId74" name="Check Box 196">
              <controlPr defaultSize="0" autoFill="0" autoLine="0" autoPict="0">
                <anchor moveWithCells="1">
                  <from>
                    <xdr:col>0</xdr:col>
                    <xdr:colOff>0</xdr:colOff>
                    <xdr:row>4</xdr:row>
                    <xdr:rowOff>0</xdr:rowOff>
                  </from>
                  <to>
                    <xdr:col>0</xdr:col>
                    <xdr:colOff>12700</xdr:colOff>
                    <xdr:row>4</xdr:row>
                    <xdr:rowOff>495300</xdr:rowOff>
                  </to>
                </anchor>
              </controlPr>
            </control>
          </mc:Choice>
        </mc:AlternateContent>
        <mc:AlternateContent xmlns:mc="http://schemas.openxmlformats.org/markup-compatibility/2006">
          <mc:Choice Requires="x14">
            <control shapeId="3269" r:id="rId75" name="Check Box 197">
              <controlPr defaultSize="0" autoFill="0" autoLine="0" autoPict="0">
                <anchor moveWithCells="1">
                  <from>
                    <xdr:col>0</xdr:col>
                    <xdr:colOff>0</xdr:colOff>
                    <xdr:row>4</xdr:row>
                    <xdr:rowOff>0</xdr:rowOff>
                  </from>
                  <to>
                    <xdr:col>0</xdr:col>
                    <xdr:colOff>12700</xdr:colOff>
                    <xdr:row>4</xdr:row>
                    <xdr:rowOff>495300</xdr:rowOff>
                  </to>
                </anchor>
              </controlPr>
            </control>
          </mc:Choice>
        </mc:AlternateContent>
        <mc:AlternateContent xmlns:mc="http://schemas.openxmlformats.org/markup-compatibility/2006">
          <mc:Choice Requires="x14">
            <control shapeId="3271" r:id="rId76" name="Check Box 199">
              <controlPr defaultSize="0" autoFill="0" autoLine="0" autoPict="0">
                <anchor moveWithCells="1">
                  <from>
                    <xdr:col>2</xdr:col>
                    <xdr:colOff>0</xdr:colOff>
                    <xdr:row>5</xdr:row>
                    <xdr:rowOff>0</xdr:rowOff>
                  </from>
                  <to>
                    <xdr:col>2</xdr:col>
                    <xdr:colOff>25400</xdr:colOff>
                    <xdr:row>15</xdr:row>
                    <xdr:rowOff>965200</xdr:rowOff>
                  </to>
                </anchor>
              </controlPr>
            </control>
          </mc:Choice>
        </mc:AlternateContent>
        <mc:AlternateContent xmlns:mc="http://schemas.openxmlformats.org/markup-compatibility/2006">
          <mc:Choice Requires="x14">
            <control shapeId="3273" r:id="rId77" name="Check Box 201">
              <controlPr defaultSize="0" autoFill="0" autoLine="0" autoPict="0">
                <anchor moveWithCells="1">
                  <from>
                    <xdr:col>2</xdr:col>
                    <xdr:colOff>0</xdr:colOff>
                    <xdr:row>5</xdr:row>
                    <xdr:rowOff>0</xdr:rowOff>
                  </from>
                  <to>
                    <xdr:col>2</xdr:col>
                    <xdr:colOff>25400</xdr:colOff>
                    <xdr:row>15</xdr:row>
                    <xdr:rowOff>952500</xdr:rowOff>
                  </to>
                </anchor>
              </controlPr>
            </control>
          </mc:Choice>
        </mc:AlternateContent>
        <mc:AlternateContent xmlns:mc="http://schemas.openxmlformats.org/markup-compatibility/2006">
          <mc:Choice Requires="x14">
            <control shapeId="3274" r:id="rId78" name="Check Box 202">
              <controlPr defaultSize="0" autoFill="0" autoLine="0" autoPict="0">
                <anchor moveWithCells="1">
                  <from>
                    <xdr:col>0</xdr:col>
                    <xdr:colOff>0</xdr:colOff>
                    <xdr:row>4</xdr:row>
                    <xdr:rowOff>0</xdr:rowOff>
                  </from>
                  <to>
                    <xdr:col>0</xdr:col>
                    <xdr:colOff>12700</xdr:colOff>
                    <xdr:row>4</xdr:row>
                    <xdr:rowOff>317500</xdr:rowOff>
                  </to>
                </anchor>
              </controlPr>
            </control>
          </mc:Choice>
        </mc:AlternateContent>
        <mc:AlternateContent xmlns:mc="http://schemas.openxmlformats.org/markup-compatibility/2006">
          <mc:Choice Requires="x14">
            <control shapeId="3275" r:id="rId79" name="Check Box 203">
              <controlPr defaultSize="0" autoFill="0" autoLine="0" autoPict="0">
                <anchor moveWithCells="1">
                  <from>
                    <xdr:col>0</xdr:col>
                    <xdr:colOff>0</xdr:colOff>
                    <xdr:row>4</xdr:row>
                    <xdr:rowOff>0</xdr:rowOff>
                  </from>
                  <to>
                    <xdr:col>0</xdr:col>
                    <xdr:colOff>12700</xdr:colOff>
                    <xdr:row>4</xdr:row>
                    <xdr:rowOff>317500</xdr:rowOff>
                  </to>
                </anchor>
              </controlPr>
            </control>
          </mc:Choice>
        </mc:AlternateContent>
        <mc:AlternateContent xmlns:mc="http://schemas.openxmlformats.org/markup-compatibility/2006">
          <mc:Choice Requires="x14">
            <control shapeId="3276" r:id="rId80" name="Check Box 204">
              <controlPr defaultSize="0" autoFill="0" autoLine="0" autoPict="0">
                <anchor moveWithCells="1">
                  <from>
                    <xdr:col>0</xdr:col>
                    <xdr:colOff>0</xdr:colOff>
                    <xdr:row>4</xdr:row>
                    <xdr:rowOff>0</xdr:rowOff>
                  </from>
                  <to>
                    <xdr:col>0</xdr:col>
                    <xdr:colOff>12700</xdr:colOff>
                    <xdr:row>4</xdr:row>
                    <xdr:rowOff>317500</xdr:rowOff>
                  </to>
                </anchor>
              </controlPr>
            </control>
          </mc:Choice>
        </mc:AlternateContent>
        <mc:AlternateContent xmlns:mc="http://schemas.openxmlformats.org/markup-compatibility/2006">
          <mc:Choice Requires="x14">
            <control shapeId="3289" r:id="rId81" name="Check Box 217">
              <controlPr defaultSize="0" autoFill="0" autoLine="0" autoPict="0">
                <anchor moveWithCells="1">
                  <from>
                    <xdr:col>0</xdr:col>
                    <xdr:colOff>0</xdr:colOff>
                    <xdr:row>1</xdr:row>
                    <xdr:rowOff>0</xdr:rowOff>
                  </from>
                  <to>
                    <xdr:col>0</xdr:col>
                    <xdr:colOff>12700</xdr:colOff>
                    <xdr:row>1</xdr:row>
                    <xdr:rowOff>317500</xdr:rowOff>
                  </to>
                </anchor>
              </controlPr>
            </control>
          </mc:Choice>
        </mc:AlternateContent>
        <mc:AlternateContent xmlns:mc="http://schemas.openxmlformats.org/markup-compatibility/2006">
          <mc:Choice Requires="x14">
            <control shapeId="3290" r:id="rId82" name="Check Box 218">
              <controlPr defaultSize="0" autoFill="0" autoLine="0" autoPict="0">
                <anchor moveWithCells="1">
                  <from>
                    <xdr:col>0</xdr:col>
                    <xdr:colOff>0</xdr:colOff>
                    <xdr:row>1</xdr:row>
                    <xdr:rowOff>0</xdr:rowOff>
                  </from>
                  <to>
                    <xdr:col>0</xdr:col>
                    <xdr:colOff>12700</xdr:colOff>
                    <xdr:row>1</xdr:row>
                    <xdr:rowOff>317500</xdr:rowOff>
                  </to>
                </anchor>
              </controlPr>
            </control>
          </mc:Choice>
        </mc:AlternateContent>
        <mc:AlternateContent xmlns:mc="http://schemas.openxmlformats.org/markup-compatibility/2006">
          <mc:Choice Requires="x14">
            <control shapeId="3291" r:id="rId83" name="Check Box 219">
              <controlPr defaultSize="0" autoFill="0" autoLine="0" autoPict="0">
                <anchor moveWithCells="1">
                  <from>
                    <xdr:col>0</xdr:col>
                    <xdr:colOff>0</xdr:colOff>
                    <xdr:row>1</xdr:row>
                    <xdr:rowOff>0</xdr:rowOff>
                  </from>
                  <to>
                    <xdr:col>0</xdr:col>
                    <xdr:colOff>12700</xdr:colOff>
                    <xdr:row>1</xdr:row>
                    <xdr:rowOff>317500</xdr:rowOff>
                  </to>
                </anchor>
              </controlPr>
            </control>
          </mc:Choice>
        </mc:AlternateContent>
        <mc:AlternateContent xmlns:mc="http://schemas.openxmlformats.org/markup-compatibility/2006">
          <mc:Choice Requires="x14">
            <control shapeId="3207" r:id="rId84" name="Check Box 135">
              <controlPr defaultSize="0" autoFill="0" autoLine="0" autoPict="0">
                <anchor moveWithCells="1">
                  <from>
                    <xdr:col>1</xdr:col>
                    <xdr:colOff>0</xdr:colOff>
                    <xdr:row>4</xdr:row>
                    <xdr:rowOff>0</xdr:rowOff>
                  </from>
                  <to>
                    <xdr:col>1</xdr:col>
                    <xdr:colOff>25400</xdr:colOff>
                    <xdr:row>15</xdr:row>
                    <xdr:rowOff>647700</xdr:rowOff>
                  </to>
                </anchor>
              </controlPr>
            </control>
          </mc:Choice>
        </mc:AlternateContent>
        <mc:AlternateContent xmlns:mc="http://schemas.openxmlformats.org/markup-compatibility/2006">
          <mc:Choice Requires="x14">
            <control shapeId="3208" r:id="rId85" name="Check Box 136">
              <controlPr defaultSize="0" autoFill="0" autoLine="0" autoPict="0">
                <anchor moveWithCells="1">
                  <from>
                    <xdr:col>1</xdr:col>
                    <xdr:colOff>0</xdr:colOff>
                    <xdr:row>5</xdr:row>
                    <xdr:rowOff>0</xdr:rowOff>
                  </from>
                  <to>
                    <xdr:col>1</xdr:col>
                    <xdr:colOff>25400</xdr:colOff>
                    <xdr:row>15</xdr:row>
                    <xdr:rowOff>965200</xdr:rowOff>
                  </to>
                </anchor>
              </controlPr>
            </control>
          </mc:Choice>
        </mc:AlternateContent>
        <mc:AlternateContent xmlns:mc="http://schemas.openxmlformats.org/markup-compatibility/2006">
          <mc:Choice Requires="x14">
            <control shapeId="3209" r:id="rId86" name="Check Box 137">
              <controlPr defaultSize="0" autoFill="0" autoLine="0" autoPict="0">
                <anchor moveWithCells="1">
                  <from>
                    <xdr:col>1</xdr:col>
                    <xdr:colOff>0</xdr:colOff>
                    <xdr:row>5</xdr:row>
                    <xdr:rowOff>0</xdr:rowOff>
                  </from>
                  <to>
                    <xdr:col>1</xdr:col>
                    <xdr:colOff>25400</xdr:colOff>
                    <xdr:row>13</xdr:row>
                    <xdr:rowOff>127000</xdr:rowOff>
                  </to>
                </anchor>
              </controlPr>
            </control>
          </mc:Choice>
        </mc:AlternateContent>
        <mc:AlternateContent xmlns:mc="http://schemas.openxmlformats.org/markup-compatibility/2006">
          <mc:Choice Requires="x14">
            <control shapeId="3224" r:id="rId87" name="Check Box 152">
              <controlPr defaultSize="0" autoFill="0" autoLine="0" autoPict="0">
                <anchor moveWithCells="1">
                  <from>
                    <xdr:col>1</xdr:col>
                    <xdr:colOff>0</xdr:colOff>
                    <xdr:row>4</xdr:row>
                    <xdr:rowOff>0</xdr:rowOff>
                  </from>
                  <to>
                    <xdr:col>1</xdr:col>
                    <xdr:colOff>25400</xdr:colOff>
                    <xdr:row>19</xdr:row>
                    <xdr:rowOff>177800</xdr:rowOff>
                  </to>
                </anchor>
              </controlPr>
            </control>
          </mc:Choice>
        </mc:AlternateContent>
        <mc:AlternateContent xmlns:mc="http://schemas.openxmlformats.org/markup-compatibility/2006">
          <mc:Choice Requires="x14">
            <control shapeId="3225" r:id="rId88" name="Check Box 153">
              <controlPr defaultSize="0" autoFill="0" autoLine="0" autoPict="0">
                <anchor moveWithCells="1">
                  <from>
                    <xdr:col>1</xdr:col>
                    <xdr:colOff>0</xdr:colOff>
                    <xdr:row>4</xdr:row>
                    <xdr:rowOff>0</xdr:rowOff>
                  </from>
                  <to>
                    <xdr:col>1</xdr:col>
                    <xdr:colOff>25400</xdr:colOff>
                    <xdr:row>15</xdr:row>
                    <xdr:rowOff>685800</xdr:rowOff>
                  </to>
                </anchor>
              </controlPr>
            </control>
          </mc:Choice>
        </mc:AlternateContent>
        <mc:AlternateContent xmlns:mc="http://schemas.openxmlformats.org/markup-compatibility/2006">
          <mc:Choice Requires="x14">
            <control shapeId="3226" r:id="rId89" name="Check Box 154">
              <controlPr defaultSize="0" autoFill="0" autoLine="0" autoPict="0">
                <anchor moveWithCells="1">
                  <from>
                    <xdr:col>1</xdr:col>
                    <xdr:colOff>0</xdr:colOff>
                    <xdr:row>5</xdr:row>
                    <xdr:rowOff>0</xdr:rowOff>
                  </from>
                  <to>
                    <xdr:col>1</xdr:col>
                    <xdr:colOff>25400</xdr:colOff>
                    <xdr:row>15</xdr:row>
                    <xdr:rowOff>952500</xdr:rowOff>
                  </to>
                </anchor>
              </controlPr>
            </control>
          </mc:Choice>
        </mc:AlternateContent>
        <mc:AlternateContent xmlns:mc="http://schemas.openxmlformats.org/markup-compatibility/2006">
          <mc:Choice Requires="x14">
            <control shapeId="3227" r:id="rId90" name="Check Box 155">
              <controlPr defaultSize="0" autoFill="0" autoLine="0" autoPict="0">
                <anchor moveWithCells="1">
                  <from>
                    <xdr:col>1</xdr:col>
                    <xdr:colOff>0</xdr:colOff>
                    <xdr:row>5</xdr:row>
                    <xdr:rowOff>0</xdr:rowOff>
                  </from>
                  <to>
                    <xdr:col>1</xdr:col>
                    <xdr:colOff>25400</xdr:colOff>
                    <xdr:row>13</xdr:row>
                    <xdr:rowOff>127000</xdr:rowOff>
                  </to>
                </anchor>
              </controlPr>
            </control>
          </mc:Choice>
        </mc:AlternateContent>
        <mc:AlternateContent xmlns:mc="http://schemas.openxmlformats.org/markup-compatibility/2006">
          <mc:Choice Requires="x14">
            <control shapeId="3241" r:id="rId91" name="Check Box 169">
              <controlPr defaultSize="0" autoFill="0" autoLine="0" autoPict="0">
                <anchor moveWithCells="1">
                  <from>
                    <xdr:col>1</xdr:col>
                    <xdr:colOff>0</xdr:colOff>
                    <xdr:row>5</xdr:row>
                    <xdr:rowOff>0</xdr:rowOff>
                  </from>
                  <to>
                    <xdr:col>1</xdr:col>
                    <xdr:colOff>25400</xdr:colOff>
                    <xdr:row>13</xdr:row>
                    <xdr:rowOff>127000</xdr:rowOff>
                  </to>
                </anchor>
              </controlPr>
            </control>
          </mc:Choice>
        </mc:AlternateContent>
        <mc:AlternateContent xmlns:mc="http://schemas.openxmlformats.org/markup-compatibility/2006">
          <mc:Choice Requires="x14">
            <control shapeId="3270" r:id="rId92" name="Check Box 198">
              <controlPr defaultSize="0" autoFill="0" autoLine="0" autoPict="0">
                <anchor moveWithCells="1">
                  <from>
                    <xdr:col>1</xdr:col>
                    <xdr:colOff>0</xdr:colOff>
                    <xdr:row>5</xdr:row>
                    <xdr:rowOff>0</xdr:rowOff>
                  </from>
                  <to>
                    <xdr:col>1</xdr:col>
                    <xdr:colOff>25400</xdr:colOff>
                    <xdr:row>15</xdr:row>
                    <xdr:rowOff>965200</xdr:rowOff>
                  </to>
                </anchor>
              </controlPr>
            </control>
          </mc:Choice>
        </mc:AlternateContent>
        <mc:AlternateContent xmlns:mc="http://schemas.openxmlformats.org/markup-compatibility/2006">
          <mc:Choice Requires="x14">
            <control shapeId="3272" r:id="rId93" name="Check Box 200">
              <controlPr defaultSize="0" autoFill="0" autoLine="0" autoPict="0">
                <anchor moveWithCells="1">
                  <from>
                    <xdr:col>1</xdr:col>
                    <xdr:colOff>0</xdr:colOff>
                    <xdr:row>5</xdr:row>
                    <xdr:rowOff>0</xdr:rowOff>
                  </from>
                  <to>
                    <xdr:col>1</xdr:col>
                    <xdr:colOff>25400</xdr:colOff>
                    <xdr:row>15</xdr:row>
                    <xdr:rowOff>952500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6B333-789A-4E6C-8CC7-9B0202017C6E}">
  <dimension ref="A1:U59"/>
  <sheetViews>
    <sheetView showGridLines="0" zoomScale="95" zoomScaleNormal="95" workbookViewId="0">
      <selection sqref="A1:G1"/>
    </sheetView>
  </sheetViews>
  <sheetFormatPr baseColWidth="10" defaultColWidth="8.83203125" defaultRowHeight="16" x14ac:dyDescent="0.2"/>
  <cols>
    <col min="1" max="1" width="46.1640625" style="2" customWidth="1"/>
    <col min="2" max="2" width="28" style="2" customWidth="1"/>
    <col min="3" max="3" width="27.6640625" style="2" customWidth="1"/>
    <col min="4" max="4" width="23.83203125" style="2" customWidth="1"/>
    <col min="5" max="5" width="15.33203125" style="2" customWidth="1"/>
    <col min="6" max="6" width="14" style="2" customWidth="1"/>
    <col min="7" max="7" width="15.6640625" style="2" customWidth="1"/>
    <col min="8" max="8" width="15.1640625" style="2" customWidth="1"/>
    <col min="9" max="9" width="10" style="2" customWidth="1"/>
    <col min="10" max="10" width="12.33203125" style="2" customWidth="1"/>
    <col min="11" max="11" width="22" style="2" customWidth="1"/>
    <col min="12" max="12" width="8.83203125" style="2" customWidth="1"/>
    <col min="13" max="16" width="8.83203125" style="2" hidden="1" customWidth="1"/>
    <col min="17" max="17" width="10.6640625" style="2" hidden="1" customWidth="1"/>
    <col min="18" max="18" width="11.6640625" style="2" customWidth="1"/>
    <col min="19" max="19" width="12" style="2" customWidth="1"/>
    <col min="20" max="20" width="13.5" style="2" customWidth="1"/>
    <col min="21" max="21" width="18.33203125" style="2" bestFit="1" customWidth="1"/>
    <col min="22" max="16384" width="8.83203125" style="2"/>
  </cols>
  <sheetData>
    <row r="1" spans="1:21" ht="37" customHeight="1" x14ac:dyDescent="0.45">
      <c r="A1" s="101" t="s">
        <v>17</v>
      </c>
      <c r="B1" s="101"/>
      <c r="C1" s="101"/>
      <c r="D1" s="101"/>
      <c r="E1" s="101"/>
      <c r="F1" s="101"/>
      <c r="G1" s="101"/>
    </row>
    <row r="2" spans="1:21" ht="23" customHeight="1" x14ac:dyDescent="0.2">
      <c r="A2" s="38" t="s">
        <v>78</v>
      </c>
      <c r="F2" s="42" t="s">
        <v>28</v>
      </c>
      <c r="G2" s="42"/>
      <c r="H2" s="42"/>
      <c r="I2" s="42"/>
      <c r="J2" s="42"/>
      <c r="K2" s="42"/>
      <c r="R2" s="42" t="s">
        <v>89</v>
      </c>
      <c r="S2" s="4"/>
      <c r="T2" s="4"/>
      <c r="U2" s="4"/>
    </row>
    <row r="3" spans="1:21" ht="19" customHeight="1" x14ac:dyDescent="0.2">
      <c r="A3" s="104"/>
      <c r="B3" s="104"/>
      <c r="C3" s="104"/>
      <c r="D3" s="104"/>
      <c r="F3" s="94" t="s">
        <v>88</v>
      </c>
      <c r="G3" s="94"/>
      <c r="H3" s="94"/>
      <c r="I3" s="94"/>
      <c r="J3" s="94"/>
      <c r="K3" s="94"/>
      <c r="R3" s="94" t="s">
        <v>82</v>
      </c>
      <c r="S3" s="94"/>
      <c r="T3" s="94"/>
      <c r="U3" s="94"/>
    </row>
    <row r="4" spans="1:21" ht="19" customHeight="1" x14ac:dyDescent="0.2">
      <c r="F4" s="94"/>
      <c r="G4" s="94"/>
      <c r="H4" s="94"/>
      <c r="I4" s="94"/>
      <c r="J4" s="94"/>
      <c r="K4" s="94"/>
      <c r="R4" s="94"/>
      <c r="S4" s="94"/>
      <c r="T4" s="94"/>
      <c r="U4" s="94"/>
    </row>
    <row r="5" spans="1:21" ht="19" customHeight="1" x14ac:dyDescent="0.2">
      <c r="A5" s="38"/>
      <c r="F5" s="94"/>
      <c r="G5" s="94"/>
      <c r="H5" s="94"/>
      <c r="I5" s="94"/>
      <c r="J5" s="94"/>
      <c r="K5" s="94"/>
      <c r="R5" s="94"/>
      <c r="S5" s="94"/>
      <c r="T5" s="94"/>
      <c r="U5" s="94"/>
    </row>
    <row r="6" spans="1:21" ht="23" customHeight="1" x14ac:dyDescent="0.2">
      <c r="A6" s="102"/>
      <c r="B6" s="102"/>
      <c r="F6" s="94"/>
      <c r="G6" s="94"/>
      <c r="H6" s="94"/>
      <c r="I6" s="94"/>
      <c r="J6" s="94"/>
      <c r="K6" s="94"/>
      <c r="R6" s="94"/>
      <c r="S6" s="94"/>
      <c r="T6" s="94"/>
      <c r="U6" s="94"/>
    </row>
    <row r="7" spans="1:21" ht="42" customHeight="1" x14ac:dyDescent="0.2">
      <c r="A7" s="97" t="s">
        <v>93</v>
      </c>
      <c r="B7" s="97"/>
      <c r="F7" s="94"/>
      <c r="G7" s="94"/>
      <c r="H7" s="94"/>
      <c r="I7" s="94"/>
      <c r="J7" s="94"/>
      <c r="K7" s="94"/>
      <c r="R7" s="94"/>
      <c r="S7" s="94"/>
      <c r="T7" s="94"/>
      <c r="U7" s="94"/>
    </row>
    <row r="8" spans="1:21" ht="28" customHeight="1" x14ac:dyDescent="0.2">
      <c r="A8" s="33" t="s">
        <v>23</v>
      </c>
      <c r="B8" s="14" t="s">
        <v>8</v>
      </c>
      <c r="F8" s="94"/>
      <c r="G8" s="94"/>
      <c r="H8" s="94"/>
      <c r="I8" s="94"/>
      <c r="J8" s="94"/>
      <c r="K8" s="94"/>
      <c r="R8" s="94"/>
      <c r="S8" s="94"/>
      <c r="T8" s="94"/>
      <c r="U8" s="94"/>
    </row>
    <row r="9" spans="1:21" ht="27" customHeight="1" x14ac:dyDescent="0.25">
      <c r="A9" s="33" t="s">
        <v>92</v>
      </c>
      <c r="B9" s="14" t="s">
        <v>20</v>
      </c>
      <c r="D9" s="41"/>
      <c r="F9" s="94"/>
      <c r="G9" s="94"/>
      <c r="H9" s="94"/>
      <c r="I9" s="94"/>
      <c r="J9" s="94"/>
      <c r="K9" s="94"/>
      <c r="P9" s="103" t="s">
        <v>81</v>
      </c>
      <c r="Q9" s="103"/>
      <c r="R9" s="94"/>
      <c r="S9" s="94"/>
      <c r="T9" s="94"/>
      <c r="U9" s="94"/>
    </row>
    <row r="10" spans="1:21" ht="16" customHeight="1" x14ac:dyDescent="0.25">
      <c r="A10" s="41"/>
      <c r="B10" s="41"/>
      <c r="C10" s="41"/>
      <c r="D10" s="41"/>
      <c r="F10" s="94"/>
      <c r="G10" s="94"/>
      <c r="H10" s="94"/>
      <c r="I10" s="94"/>
      <c r="J10" s="94"/>
      <c r="K10" s="94"/>
      <c r="P10" s="40"/>
      <c r="Q10" s="40"/>
      <c r="R10" s="94"/>
      <c r="S10" s="94"/>
      <c r="T10" s="94"/>
      <c r="U10" s="94"/>
    </row>
    <row r="11" spans="1:21" ht="96" customHeight="1" x14ac:dyDescent="0.2">
      <c r="A11" s="97" t="s">
        <v>90</v>
      </c>
      <c r="B11" s="97"/>
      <c r="C11" s="97"/>
      <c r="D11" s="97"/>
      <c r="F11" s="95"/>
      <c r="G11" s="95"/>
      <c r="H11" s="95"/>
      <c r="I11" s="95"/>
      <c r="J11" s="95"/>
      <c r="K11" s="95"/>
      <c r="P11" s="40"/>
      <c r="Q11" s="40"/>
      <c r="R11" s="95"/>
      <c r="S11" s="95"/>
      <c r="T11" s="95"/>
      <c r="U11" s="95"/>
    </row>
    <row r="12" spans="1:21" ht="35" customHeight="1" x14ac:dyDescent="0.2">
      <c r="A12" s="44"/>
      <c r="B12" s="44"/>
      <c r="C12" s="44"/>
      <c r="D12" s="44"/>
      <c r="F12" s="43" t="s">
        <v>22</v>
      </c>
      <c r="G12" s="92" t="s">
        <v>85</v>
      </c>
      <c r="H12" s="100"/>
      <c r="I12" s="100"/>
      <c r="J12" s="93"/>
      <c r="K12" s="35" t="s">
        <v>3</v>
      </c>
      <c r="P12" s="39" t="s">
        <v>80</v>
      </c>
      <c r="Q12" s="39"/>
      <c r="R12" s="92" t="s">
        <v>80</v>
      </c>
      <c r="S12" s="93"/>
      <c r="T12" s="92" t="str">
        <f>"Estimated Outcome" &amp; IF(A30="N/A",""," for "&amp;IF(LEN(PV_Season)&gt;0,PV_Season,"&lt;&lt;Please select season in "&amp;ADDRESS(ROW(PV_Season),COLUMN(PV_Season),4,1)&amp;"&gt;&gt;"))</f>
        <v>Estimated Outcome</v>
      </c>
      <c r="U12" s="93"/>
    </row>
    <row r="13" spans="1:21" s="3" customFormat="1" ht="51" x14ac:dyDescent="0.2">
      <c r="A13" s="5" t="s">
        <v>0</v>
      </c>
      <c r="B13" s="5" t="s">
        <v>4</v>
      </c>
      <c r="C13" s="5" t="s">
        <v>70</v>
      </c>
      <c r="D13" s="5" t="str">
        <f>"Air speed at a height between "&amp;IF(Units=Metric,"0.6 and 1.7 m","2 and 5.6 ft")</f>
        <v>Air speed at a height between 2 and 5.6 ft</v>
      </c>
      <c r="E13" s="5" t="s">
        <v>63</v>
      </c>
      <c r="F13" s="34" t="s">
        <v>71</v>
      </c>
      <c r="G13" s="35" t="s">
        <v>72</v>
      </c>
      <c r="H13" s="35" t="s">
        <v>73</v>
      </c>
      <c r="I13" s="35" t="s">
        <v>74</v>
      </c>
      <c r="J13" s="35" t="s">
        <v>75</v>
      </c>
      <c r="K13" s="35" t="s">
        <v>29</v>
      </c>
      <c r="M13" s="3" t="s">
        <v>68</v>
      </c>
      <c r="P13" s="39" t="s">
        <v>45</v>
      </c>
      <c r="Q13" s="39" t="s">
        <v>46</v>
      </c>
      <c r="R13" s="5" t="s">
        <v>83</v>
      </c>
      <c r="S13" s="5" t="s">
        <v>84</v>
      </c>
      <c r="T13" s="5" t="s">
        <v>50</v>
      </c>
      <c r="U13" s="5" t="s">
        <v>58</v>
      </c>
    </row>
    <row r="14" spans="1:21" x14ac:dyDescent="0.2">
      <c r="A14" s="14" t="s">
        <v>76</v>
      </c>
      <c r="B14" s="14" t="s">
        <v>8</v>
      </c>
      <c r="C14" s="32">
        <v>1.1000000000000001</v>
      </c>
      <c r="D14" s="58" t="str">
        <f>IF(B$9="Default (0.1m/s)", "0.1m/s", IF(B$9="Select one", "Complete step 1.", ""))</f>
        <v>0.1m/s</v>
      </c>
      <c r="E14" s="14" t="s">
        <v>8</v>
      </c>
      <c r="F14" s="15"/>
      <c r="G14" s="15"/>
      <c r="H14" s="15"/>
      <c r="I14" s="15"/>
      <c r="J14" s="15"/>
      <c r="K14" s="2" t="str">
        <f t="shared" ref="K14:K27" si="0">IF(E14=Dynamic,"Per details in Row "&amp;ROW(dynamic_text),"")</f>
        <v/>
      </c>
      <c r="M14" s="2">
        <f t="shared" ref="M14:M27" ca="1" si="1">IF(E14=Single,F14,
    IF(E14=Seasonal,IFERROR(OFFSET($F14,0,MATCH(PV_Season,$G$13:$J$13,0)),"XXX"),
    0))</f>
        <v>0</v>
      </c>
      <c r="P14" s="36" t="e">
        <f ca="1">_xlfn.FORECAST.LINEAR(M14,OFFSET('PMV reverse'!$B$7,MATCH(M14,'PMV reverse'!$B$8:$B$20,1),MATCH('1-Worksheet'!C14,'PMV reverse'!$C$7:$E$7,0),2,1),OFFSET('PMV reverse'!$B$7,MATCH(M14,'PMV reverse'!$B$8:$B$20,1),0,2,1))</f>
        <v>#N/A</v>
      </c>
      <c r="Q14" s="36" t="e">
        <f ca="1">_xlfn.FORECAST.LINEAR(M14,OFFSET('PMV reverse'!$M$7,MATCH(M14,'PMV reverse'!$M$8:$M$20,1),MATCH('1-Worksheet'!C14,'PMV reverse'!$N$7:$P$7,0),2,1),OFFSET('PMV reverse'!$M$7,MATCH(M14,'PMV reverse'!$M$8:$M$20,1),0,2,1))</f>
        <v>#N/A</v>
      </c>
      <c r="R14" s="36" t="str">
        <f t="shared" ref="R14:R27" ca="1" si="2">IF(M14*C14&gt;0,IFERROR(IF(Units=Metric,P14,(P14*9/5)+32),"CLO or MET"),"")</f>
        <v/>
      </c>
      <c r="S14" s="36" t="str">
        <f t="shared" ref="S14:S27" ca="1" si="3">IF(M14*C14&gt;0,IFERROR(IF(Units=Metric,Q14,(Q14*9/5)+32),"not valid"),"")</f>
        <v/>
      </c>
      <c r="T14" s="61"/>
      <c r="U14" s="37" t="str">
        <f ca="1">IF(T14&gt;0,
  IF(E14&lt;&gt;"Select one",
   IFERROR(OFFSET(StatusStart,MATCH(T14,_xlfn.VSTACK(0,R14-borderline,R14+borderline,S14-borderline,S14+borderline),1),0),
     IF(AND(E14=Seasonal,ISBLANK('1-Worksheet'!B31)),
      "Input Season","N/A")),
   "Enter CLO method"),"")</f>
        <v/>
      </c>
    </row>
    <row r="15" spans="1:21" x14ac:dyDescent="0.2">
      <c r="A15" s="14" t="s">
        <v>77</v>
      </c>
      <c r="B15" s="14" t="s">
        <v>8</v>
      </c>
      <c r="C15" s="32">
        <v>1.1000000000000001</v>
      </c>
      <c r="D15" s="58" t="str">
        <f t="shared" ref="D15:D27" si="4">IF(B$9="Default (0.1m/s)", "0.1m/s", IF(B$9="Select one", "Complete step 1.", ""))</f>
        <v>0.1m/s</v>
      </c>
      <c r="E15" s="14" t="s">
        <v>8</v>
      </c>
      <c r="F15" s="15"/>
      <c r="G15" s="15"/>
      <c r="H15" s="15"/>
      <c r="I15" s="15"/>
      <c r="J15" s="15"/>
      <c r="K15" s="2" t="str">
        <f t="shared" si="0"/>
        <v/>
      </c>
      <c r="M15" s="2">
        <f t="shared" ca="1" si="1"/>
        <v>0</v>
      </c>
      <c r="P15" s="36" t="e">
        <f ca="1">_xlfn.FORECAST.LINEAR(M15,OFFSET('PMV reverse'!$B$7,MATCH(M15,'PMV reverse'!$B$8:$B$20,1),MATCH('1-Worksheet'!C15,'PMV reverse'!$C$7:$E$7,0),2,1),OFFSET('PMV reverse'!$B$7,MATCH(M15,'PMV reverse'!$B$8:$B$20,1),0,2,1))</f>
        <v>#N/A</v>
      </c>
      <c r="Q15" s="36" t="e">
        <f ca="1">_xlfn.FORECAST.LINEAR(M15,OFFSET('PMV reverse'!$M$7,MATCH(M15,'PMV reverse'!$M$8:$M$20,1),MATCH('1-Worksheet'!C15,'PMV reverse'!$N$7:$P$7,0),2,1),OFFSET('PMV reverse'!$M$7,MATCH(M15,'PMV reverse'!$M$8:$M$20,1),0,2,1))</f>
        <v>#N/A</v>
      </c>
      <c r="R15" s="36" t="str">
        <f t="shared" ca="1" si="2"/>
        <v/>
      </c>
      <c r="S15" s="36" t="str">
        <f t="shared" ca="1" si="3"/>
        <v/>
      </c>
      <c r="T15" s="61"/>
      <c r="U15" s="37" t="str">
        <f ca="1">IF(T15&gt;0,
  IF(E15&lt;&gt;"Select one",
   IFERROR(OFFSET(StatusStart,MATCH(T15,_xlfn.VSTACK(0,R15-borderline,R15+borderline,S15-borderline,S15+borderline),1),0),
     IF(AND(E15=Seasonal,ISBLANK('1-Worksheet'!B32)),
      "Input Season","N/A")),
   "Enter CLO method"),"")</f>
        <v/>
      </c>
    </row>
    <row r="16" spans="1:21" x14ac:dyDescent="0.2">
      <c r="A16" s="14"/>
      <c r="B16" s="14" t="s">
        <v>8</v>
      </c>
      <c r="C16" s="32"/>
      <c r="D16" s="58" t="str">
        <f t="shared" si="4"/>
        <v>0.1m/s</v>
      </c>
      <c r="E16" s="14" t="s">
        <v>8</v>
      </c>
      <c r="F16" s="15"/>
      <c r="G16" s="15"/>
      <c r="H16" s="15"/>
      <c r="I16" s="15"/>
      <c r="J16" s="15"/>
      <c r="K16" s="2" t="str">
        <f t="shared" si="0"/>
        <v/>
      </c>
      <c r="M16" s="2">
        <f t="shared" ca="1" si="1"/>
        <v>0</v>
      </c>
      <c r="P16" s="36" t="e">
        <f ca="1">_xlfn.FORECAST.LINEAR(M16,OFFSET('PMV reverse'!$B$7,MATCH(M16,'PMV reverse'!$B$8:$B$20,1),MATCH('1-Worksheet'!C16,'PMV reverse'!$C$7:$E$7,0),2,1),OFFSET('PMV reverse'!$B$7,MATCH(M16,'PMV reverse'!$B$8:$B$20,1),0,2,1))</f>
        <v>#N/A</v>
      </c>
      <c r="Q16" s="36" t="e">
        <f ca="1">_xlfn.FORECAST.LINEAR(M16,OFFSET('PMV reverse'!$M$7,MATCH(M16,'PMV reverse'!$M$8:$M$20,1),MATCH('1-Worksheet'!C16,'PMV reverse'!$N$7:$P$7,0),2,1),OFFSET('PMV reverse'!$M$7,MATCH(M16,'PMV reverse'!$M$8:$M$20,1),0,2,1))</f>
        <v>#N/A</v>
      </c>
      <c r="R16" s="36" t="str">
        <f t="shared" ca="1" si="2"/>
        <v/>
      </c>
      <c r="S16" s="36" t="str">
        <f t="shared" ca="1" si="3"/>
        <v/>
      </c>
      <c r="T16" s="61"/>
      <c r="U16" s="37" t="str">
        <f ca="1">IF(T16&gt;0,
  IF(E16&lt;&gt;"Select one",
   IFERROR(OFFSET(StatusStart,MATCH(T16,_xlfn.VSTACK(0,R16-borderline,R16+borderline,S16-borderline,S16+borderline),1),0),
     IF(AND(E16=Seasonal,ISBLANK('1-Worksheet'!B33)),
      "Input Season","N/A")),
   "Enter CLO method"),"")</f>
        <v/>
      </c>
    </row>
    <row r="17" spans="1:21" x14ac:dyDescent="0.2">
      <c r="A17" s="14"/>
      <c r="B17" s="14" t="s">
        <v>8</v>
      </c>
      <c r="C17" s="32"/>
      <c r="D17" s="58" t="str">
        <f t="shared" si="4"/>
        <v>0.1m/s</v>
      </c>
      <c r="E17" s="14" t="s">
        <v>8</v>
      </c>
      <c r="F17" s="15"/>
      <c r="G17" s="15"/>
      <c r="H17" s="15"/>
      <c r="I17" s="15"/>
      <c r="J17" s="15"/>
      <c r="K17" s="2" t="str">
        <f t="shared" si="0"/>
        <v/>
      </c>
      <c r="M17" s="2">
        <f t="shared" ca="1" si="1"/>
        <v>0</v>
      </c>
      <c r="P17" s="36" t="e">
        <f ca="1">_xlfn.FORECAST.LINEAR(M17,OFFSET('PMV reverse'!$B$7,MATCH(M17,'PMV reverse'!$B$8:$B$20,1),MATCH('1-Worksheet'!C17,'PMV reverse'!$C$7:$E$7,0),2,1),OFFSET('PMV reverse'!$B$7,MATCH(M17,'PMV reverse'!$B$8:$B$20,1),0,2,1))</f>
        <v>#N/A</v>
      </c>
      <c r="Q17" s="36" t="e">
        <f ca="1">_xlfn.FORECAST.LINEAR(M17,OFFSET('PMV reverse'!$M$7,MATCH(M17,'PMV reverse'!$M$8:$M$20,1),MATCH('1-Worksheet'!C17,'PMV reverse'!$N$7:$P$7,0),2,1),OFFSET('PMV reverse'!$M$7,MATCH(M17,'PMV reverse'!$M$8:$M$20,1),0,2,1))</f>
        <v>#N/A</v>
      </c>
      <c r="R17" s="36" t="str">
        <f t="shared" ca="1" si="2"/>
        <v/>
      </c>
      <c r="S17" s="36" t="str">
        <f t="shared" ca="1" si="3"/>
        <v/>
      </c>
      <c r="T17" s="61"/>
      <c r="U17" s="37" t="str">
        <f ca="1">IF(T17&gt;0,
  IF(E17&lt;&gt;"Select one",
   IFERROR(OFFSET(StatusStart,MATCH(T17,_xlfn.VSTACK(0,R17-borderline,R17+borderline,S17-borderline,S17+borderline),1),0),
     IF(AND(E17=Seasonal,ISBLANK('1-Worksheet'!B34)),
      "Input Season","N/A")),
   "Enter CLO method"),"")</f>
        <v/>
      </c>
    </row>
    <row r="18" spans="1:21" x14ac:dyDescent="0.2">
      <c r="A18" s="14"/>
      <c r="B18" s="14" t="s">
        <v>8</v>
      </c>
      <c r="C18" s="32"/>
      <c r="D18" s="58" t="str">
        <f t="shared" si="4"/>
        <v>0.1m/s</v>
      </c>
      <c r="E18" s="14" t="s">
        <v>8</v>
      </c>
      <c r="F18" s="15"/>
      <c r="G18" s="15"/>
      <c r="H18" s="15"/>
      <c r="I18" s="15"/>
      <c r="J18" s="15"/>
      <c r="K18" s="2" t="str">
        <f t="shared" si="0"/>
        <v/>
      </c>
      <c r="M18" s="2">
        <f t="shared" ca="1" si="1"/>
        <v>0</v>
      </c>
      <c r="P18" s="36" t="e">
        <f ca="1">_xlfn.FORECAST.LINEAR(M18,OFFSET('PMV reverse'!$B$7,MATCH(M18,'PMV reverse'!$B$8:$B$20,1),MATCH('1-Worksheet'!C18,'PMV reverse'!$C$7:$E$7,0),2,1),OFFSET('PMV reverse'!$B$7,MATCH(M18,'PMV reverse'!$B$8:$B$20,1),0,2,1))</f>
        <v>#N/A</v>
      </c>
      <c r="Q18" s="36" t="e">
        <f ca="1">_xlfn.FORECAST.LINEAR(M18,OFFSET('PMV reverse'!$M$7,MATCH(M18,'PMV reverse'!$M$8:$M$20,1),MATCH('1-Worksheet'!C18,'PMV reverse'!$N$7:$P$7,0),2,1),OFFSET('PMV reverse'!$M$7,MATCH(M18,'PMV reverse'!$M$8:$M$20,1),0,2,1))</f>
        <v>#N/A</v>
      </c>
      <c r="R18" s="36" t="str">
        <f t="shared" ca="1" si="2"/>
        <v/>
      </c>
      <c r="S18" s="36" t="str">
        <f t="shared" ca="1" si="3"/>
        <v/>
      </c>
      <c r="T18" s="61"/>
      <c r="U18" s="37" t="str">
        <f ca="1">IF(T18&gt;0,
  IF(E18&lt;&gt;"Select one",
   IFERROR(OFFSET(StatusStart,MATCH(T18,_xlfn.VSTACK(0,R18-borderline,R18+borderline,S18-borderline,S18+borderline),1),0),
     IF(AND(E18=Seasonal,ISBLANK('1-Worksheet'!B35)),
      "Input Season","N/A")),
   "Enter CLO method"),"")</f>
        <v/>
      </c>
    </row>
    <row r="19" spans="1:21" x14ac:dyDescent="0.2">
      <c r="A19" s="14"/>
      <c r="B19" s="14" t="s">
        <v>8</v>
      </c>
      <c r="C19" s="32"/>
      <c r="D19" s="58" t="str">
        <f t="shared" si="4"/>
        <v>0.1m/s</v>
      </c>
      <c r="E19" s="14" t="s">
        <v>8</v>
      </c>
      <c r="F19" s="15"/>
      <c r="G19" s="15"/>
      <c r="H19" s="15"/>
      <c r="I19" s="15"/>
      <c r="J19" s="15"/>
      <c r="K19" s="2" t="str">
        <f t="shared" si="0"/>
        <v/>
      </c>
      <c r="M19" s="2">
        <f t="shared" ca="1" si="1"/>
        <v>0</v>
      </c>
      <c r="P19" s="36" t="e">
        <f ca="1">_xlfn.FORECAST.LINEAR(M19,OFFSET('PMV reverse'!$B$7,MATCH(M19,'PMV reverse'!$B$8:$B$20,1),MATCH('1-Worksheet'!C19,'PMV reverse'!$C$7:$E$7,0),2,1),OFFSET('PMV reverse'!$B$7,MATCH(M19,'PMV reverse'!$B$8:$B$20,1),0,2,1))</f>
        <v>#N/A</v>
      </c>
      <c r="Q19" s="36" t="e">
        <f ca="1">_xlfn.FORECAST.LINEAR(M19,OFFSET('PMV reverse'!$M$7,MATCH(M19,'PMV reverse'!$M$8:$M$20,1),MATCH('1-Worksheet'!C19,'PMV reverse'!$N$7:$P$7,0),2,1),OFFSET('PMV reverse'!$M$7,MATCH(M19,'PMV reverse'!$M$8:$M$20,1),0,2,1))</f>
        <v>#N/A</v>
      </c>
      <c r="R19" s="36" t="str">
        <f t="shared" ca="1" si="2"/>
        <v/>
      </c>
      <c r="S19" s="36" t="str">
        <f t="shared" ca="1" si="3"/>
        <v/>
      </c>
      <c r="T19" s="61"/>
      <c r="U19" s="37" t="str">
        <f ca="1">IF(T19&gt;0,
  IF(E19&lt;&gt;"Select one",
   IFERROR(OFFSET(StatusStart,MATCH(T19,_xlfn.VSTACK(0,R19-borderline,R19+borderline,S19-borderline,S19+borderline),1),0),
     IF(AND(E19=Seasonal,ISBLANK('1-Worksheet'!B36)),
      "Input Season","N/A")),
   "Enter CLO method"),"")</f>
        <v/>
      </c>
    </row>
    <row r="20" spans="1:21" x14ac:dyDescent="0.2">
      <c r="A20" s="14"/>
      <c r="B20" s="14" t="s">
        <v>8</v>
      </c>
      <c r="C20" s="32"/>
      <c r="D20" s="58" t="str">
        <f t="shared" si="4"/>
        <v>0.1m/s</v>
      </c>
      <c r="E20" s="14" t="s">
        <v>8</v>
      </c>
      <c r="F20" s="15"/>
      <c r="G20" s="15"/>
      <c r="H20" s="15"/>
      <c r="I20" s="15"/>
      <c r="J20" s="15"/>
      <c r="K20" s="2" t="str">
        <f t="shared" si="0"/>
        <v/>
      </c>
      <c r="M20" s="2">
        <f t="shared" ca="1" si="1"/>
        <v>0</v>
      </c>
      <c r="P20" s="36" t="e">
        <f ca="1">_xlfn.FORECAST.LINEAR(M20,OFFSET('PMV reverse'!$B$7,MATCH(M20,'PMV reverse'!$B$8:$B$20,1),MATCH('1-Worksheet'!C20,'PMV reverse'!$C$7:$E$7,0),2,1),OFFSET('PMV reverse'!$B$7,MATCH(M20,'PMV reverse'!$B$8:$B$20,1),0,2,1))</f>
        <v>#N/A</v>
      </c>
      <c r="Q20" s="36" t="e">
        <f ca="1">_xlfn.FORECAST.LINEAR(M20,OFFSET('PMV reverse'!$M$7,MATCH(M20,'PMV reverse'!$M$8:$M$20,1),MATCH('1-Worksheet'!C20,'PMV reverse'!$N$7:$P$7,0),2,1),OFFSET('PMV reverse'!$M$7,MATCH(M20,'PMV reverse'!$M$8:$M$20,1),0,2,1))</f>
        <v>#N/A</v>
      </c>
      <c r="R20" s="36" t="str">
        <f t="shared" ca="1" si="2"/>
        <v/>
      </c>
      <c r="S20" s="36" t="str">
        <f t="shared" ca="1" si="3"/>
        <v/>
      </c>
      <c r="T20" s="61"/>
      <c r="U20" s="37" t="str">
        <f ca="1">IF(T20&gt;0,
  IF(E20&lt;&gt;"Select one",
   IFERROR(OFFSET(StatusStart,MATCH(T20,_xlfn.VSTACK(0,R20-borderline,R20+borderline,S20-borderline,S20+borderline),1),0),
     IF(AND(E20=Seasonal,ISBLANK('1-Worksheet'!B37)),
      "Input Season","N/A")),
   "Enter CLO method"),"")</f>
        <v/>
      </c>
    </row>
    <row r="21" spans="1:21" x14ac:dyDescent="0.2">
      <c r="A21" s="14"/>
      <c r="B21" s="14" t="s">
        <v>8</v>
      </c>
      <c r="C21" s="32"/>
      <c r="D21" s="58" t="str">
        <f t="shared" si="4"/>
        <v>0.1m/s</v>
      </c>
      <c r="E21" s="14" t="s">
        <v>8</v>
      </c>
      <c r="F21" s="15"/>
      <c r="G21" s="15"/>
      <c r="H21" s="15"/>
      <c r="I21" s="15"/>
      <c r="J21" s="15"/>
      <c r="K21" s="2" t="str">
        <f t="shared" si="0"/>
        <v/>
      </c>
      <c r="M21" s="2">
        <f t="shared" ca="1" si="1"/>
        <v>0</v>
      </c>
      <c r="P21" s="36" t="e">
        <f ca="1">_xlfn.FORECAST.LINEAR(M21,OFFSET('PMV reverse'!$B$7,MATCH(M21,'PMV reverse'!$B$8:$B$20,1),MATCH('1-Worksheet'!C21,'PMV reverse'!$C$7:$E$7,0),2,1),OFFSET('PMV reverse'!$B$7,MATCH(M21,'PMV reverse'!$B$8:$B$20,1),0,2,1))</f>
        <v>#N/A</v>
      </c>
      <c r="Q21" s="36" t="e">
        <f ca="1">_xlfn.FORECAST.LINEAR(M21,OFFSET('PMV reverse'!$M$7,MATCH(M21,'PMV reverse'!$M$8:$M$20,1),MATCH('1-Worksheet'!C21,'PMV reverse'!$N$7:$P$7,0),2,1),OFFSET('PMV reverse'!$M$7,MATCH(M21,'PMV reverse'!$M$8:$M$20,1),0,2,1))</f>
        <v>#N/A</v>
      </c>
      <c r="R21" s="36" t="str">
        <f t="shared" ca="1" si="2"/>
        <v/>
      </c>
      <c r="S21" s="36" t="str">
        <f t="shared" ca="1" si="3"/>
        <v/>
      </c>
      <c r="T21" s="61"/>
      <c r="U21" s="37" t="str">
        <f ca="1">IF(T21&gt;0,
  IF(E21&lt;&gt;"Select one",
   IFERROR(OFFSET(StatusStart,MATCH(T21,_xlfn.VSTACK(0,R21-borderline,R21+borderline,S21-borderline,S21+borderline),1),0),
     IF(AND(E21=Seasonal,ISBLANK('1-Worksheet'!B38)),
      "Input Season","N/A")),
   "Enter CLO method"),"")</f>
        <v/>
      </c>
    </row>
    <row r="22" spans="1:21" x14ac:dyDescent="0.2">
      <c r="A22" s="14"/>
      <c r="B22" s="14" t="s">
        <v>8</v>
      </c>
      <c r="C22" s="32"/>
      <c r="D22" s="58" t="str">
        <f t="shared" si="4"/>
        <v>0.1m/s</v>
      </c>
      <c r="E22" s="14" t="s">
        <v>8</v>
      </c>
      <c r="F22" s="15"/>
      <c r="G22" s="15"/>
      <c r="H22" s="15"/>
      <c r="I22" s="15"/>
      <c r="J22" s="15"/>
      <c r="K22" s="2" t="str">
        <f t="shared" si="0"/>
        <v/>
      </c>
      <c r="M22" s="2">
        <f t="shared" ca="1" si="1"/>
        <v>0</v>
      </c>
      <c r="P22" s="36" t="e">
        <f ca="1">_xlfn.FORECAST.LINEAR(M22,OFFSET('PMV reverse'!$B$7,MATCH(M22,'PMV reverse'!$B$8:$B$20,1),MATCH('1-Worksheet'!C22,'PMV reverse'!$C$7:$E$7,0),2,1),OFFSET('PMV reverse'!$B$7,MATCH(M22,'PMV reverse'!$B$8:$B$20,1),0,2,1))</f>
        <v>#N/A</v>
      </c>
      <c r="Q22" s="36" t="e">
        <f ca="1">_xlfn.FORECAST.LINEAR(M22,OFFSET('PMV reverse'!$M$7,MATCH(M22,'PMV reverse'!$M$8:$M$20,1),MATCH('1-Worksheet'!C22,'PMV reverse'!$N$7:$P$7,0),2,1),OFFSET('PMV reverse'!$M$7,MATCH(M22,'PMV reverse'!$M$8:$M$20,1),0,2,1))</f>
        <v>#N/A</v>
      </c>
      <c r="R22" s="36" t="str">
        <f t="shared" ca="1" si="2"/>
        <v/>
      </c>
      <c r="S22" s="36" t="str">
        <f t="shared" ca="1" si="3"/>
        <v/>
      </c>
      <c r="T22" s="61"/>
      <c r="U22" s="37" t="str">
        <f ca="1">IF(T22&gt;0,
  IF(E22&lt;&gt;"Select one",
   IFERROR(OFFSET(StatusStart,MATCH(T22,_xlfn.VSTACK(0,R22-borderline,R22+borderline,S22-borderline,S22+borderline),1),0),
     IF(AND(E22=Seasonal,ISBLANK('1-Worksheet'!B39)),
      "Input Season","N/A")),
   "Enter CLO method"),"")</f>
        <v/>
      </c>
    </row>
    <row r="23" spans="1:21" x14ac:dyDescent="0.2">
      <c r="A23" s="14"/>
      <c r="B23" s="14" t="s">
        <v>8</v>
      </c>
      <c r="C23" s="32"/>
      <c r="D23" s="58" t="str">
        <f t="shared" si="4"/>
        <v>0.1m/s</v>
      </c>
      <c r="E23" s="14" t="s">
        <v>8</v>
      </c>
      <c r="F23" s="15"/>
      <c r="G23" s="15"/>
      <c r="H23" s="15"/>
      <c r="I23" s="15"/>
      <c r="J23" s="15"/>
      <c r="K23" s="2" t="str">
        <f t="shared" si="0"/>
        <v/>
      </c>
      <c r="M23" s="2">
        <f t="shared" ca="1" si="1"/>
        <v>0</v>
      </c>
      <c r="P23" s="36" t="e">
        <f ca="1">_xlfn.FORECAST.LINEAR(M23,OFFSET('PMV reverse'!$B$7,MATCH(M23,'PMV reverse'!$B$8:$B$20,1),MATCH('1-Worksheet'!C23,'PMV reverse'!$C$7:$E$7,0),2,1),OFFSET('PMV reverse'!$B$7,MATCH(M23,'PMV reverse'!$B$8:$B$20,1),0,2,1))</f>
        <v>#N/A</v>
      </c>
      <c r="Q23" s="36" t="e">
        <f ca="1">_xlfn.FORECAST.LINEAR(M23,OFFSET('PMV reverse'!$M$7,MATCH(M23,'PMV reverse'!$M$8:$M$20,1),MATCH('1-Worksheet'!C23,'PMV reverse'!$N$7:$P$7,0),2,1),OFFSET('PMV reverse'!$M$7,MATCH(M23,'PMV reverse'!$M$8:$M$20,1),0,2,1))</f>
        <v>#N/A</v>
      </c>
      <c r="R23" s="36" t="str">
        <f t="shared" ca="1" si="2"/>
        <v/>
      </c>
      <c r="S23" s="36" t="str">
        <f t="shared" ca="1" si="3"/>
        <v/>
      </c>
      <c r="T23" s="61"/>
      <c r="U23" s="37" t="str">
        <f ca="1">IF(T23&gt;0,
  IF(E23&lt;&gt;"Select one",
   IFERROR(OFFSET(StatusStart,MATCH(T23,_xlfn.VSTACK(0,R23-borderline,R23+borderline,S23-borderline,S23+borderline),1),0),
     IF(AND(E23=Seasonal,ISBLANK('1-Worksheet'!B40)),
      "Input Season","N/A")),
   "Enter CLO method"),"")</f>
        <v/>
      </c>
    </row>
    <row r="24" spans="1:21" x14ac:dyDescent="0.2">
      <c r="A24" s="14"/>
      <c r="B24" s="14" t="s">
        <v>8</v>
      </c>
      <c r="C24" s="32"/>
      <c r="D24" s="58" t="str">
        <f t="shared" si="4"/>
        <v>0.1m/s</v>
      </c>
      <c r="E24" s="14" t="s">
        <v>8</v>
      </c>
      <c r="F24" s="15"/>
      <c r="G24" s="15"/>
      <c r="H24" s="15"/>
      <c r="I24" s="15"/>
      <c r="J24" s="15"/>
      <c r="K24" s="2" t="str">
        <f t="shared" si="0"/>
        <v/>
      </c>
      <c r="M24" s="2">
        <f t="shared" ca="1" si="1"/>
        <v>0</v>
      </c>
      <c r="P24" s="36" t="e">
        <f ca="1">_xlfn.FORECAST.LINEAR(M24,OFFSET('PMV reverse'!$B$7,MATCH(M24,'PMV reverse'!$B$8:$B$20,1),MATCH('1-Worksheet'!C24,'PMV reverse'!$C$7:$E$7,0),2,1),OFFSET('PMV reverse'!$B$7,MATCH(M24,'PMV reverse'!$B$8:$B$20,1),0,2,1))</f>
        <v>#N/A</v>
      </c>
      <c r="Q24" s="36" t="e">
        <f ca="1">_xlfn.FORECAST.LINEAR(M24,OFFSET('PMV reverse'!$M$7,MATCH(M24,'PMV reverse'!$M$8:$M$20,1),MATCH('1-Worksheet'!C24,'PMV reverse'!$N$7:$P$7,0),2,1),OFFSET('PMV reverse'!$M$7,MATCH(M24,'PMV reverse'!$M$8:$M$20,1),0,2,1))</f>
        <v>#N/A</v>
      </c>
      <c r="R24" s="36" t="str">
        <f t="shared" ca="1" si="2"/>
        <v/>
      </c>
      <c r="S24" s="36" t="str">
        <f t="shared" ca="1" si="3"/>
        <v/>
      </c>
      <c r="T24" s="61"/>
      <c r="U24" s="37" t="str">
        <f ca="1">IF(T24&gt;0,
  IF(E24&lt;&gt;"Select one",
   IFERROR(OFFSET(StatusStart,MATCH(T24,_xlfn.VSTACK(0,R24-borderline,R24+borderline,S24-borderline,S24+borderline),1),0),
     IF(AND(E24=Seasonal,ISBLANK('1-Worksheet'!B41)),
      "Input Season","N/A")),
   "Enter CLO method"),"")</f>
        <v/>
      </c>
    </row>
    <row r="25" spans="1:21" x14ac:dyDescent="0.2">
      <c r="A25" s="14"/>
      <c r="B25" s="14" t="s">
        <v>8</v>
      </c>
      <c r="C25" s="32"/>
      <c r="D25" s="58" t="str">
        <f t="shared" si="4"/>
        <v>0.1m/s</v>
      </c>
      <c r="E25" s="14" t="s">
        <v>8</v>
      </c>
      <c r="F25" s="15"/>
      <c r="G25" s="15"/>
      <c r="H25" s="15"/>
      <c r="I25" s="15"/>
      <c r="J25" s="15"/>
      <c r="K25" s="2" t="str">
        <f t="shared" si="0"/>
        <v/>
      </c>
      <c r="M25" s="2">
        <f t="shared" ca="1" si="1"/>
        <v>0</v>
      </c>
      <c r="P25" s="36" t="e">
        <f ca="1">_xlfn.FORECAST.LINEAR(M25,OFFSET('PMV reverse'!$B$7,MATCH(M25,'PMV reverse'!$B$8:$B$20,1),MATCH('1-Worksheet'!C25,'PMV reverse'!$C$7:$E$7,0),2,1),OFFSET('PMV reverse'!$B$7,MATCH(M25,'PMV reverse'!$B$8:$B$20,1),0,2,1))</f>
        <v>#N/A</v>
      </c>
      <c r="Q25" s="36" t="e">
        <f ca="1">_xlfn.FORECAST.LINEAR(M25,OFFSET('PMV reverse'!$M$7,MATCH(M25,'PMV reverse'!$M$8:$M$20,1),MATCH('1-Worksheet'!C25,'PMV reverse'!$N$7:$P$7,0),2,1),OFFSET('PMV reverse'!$M$7,MATCH(M25,'PMV reverse'!$M$8:$M$20,1),0,2,1))</f>
        <v>#N/A</v>
      </c>
      <c r="R25" s="36" t="str">
        <f t="shared" ca="1" si="2"/>
        <v/>
      </c>
      <c r="S25" s="36" t="str">
        <f t="shared" ca="1" si="3"/>
        <v/>
      </c>
      <c r="T25" s="61"/>
      <c r="U25" s="37" t="str">
        <f ca="1">IF(T25&gt;0,
  IF(E25&lt;&gt;"Select one",
   IFERROR(OFFSET(StatusStart,MATCH(T25,_xlfn.VSTACK(0,R25-borderline,R25+borderline,S25-borderline,S25+borderline),1),0),
     IF(AND(E25=Seasonal,ISBLANK('1-Worksheet'!B42)),
      "Input Season","N/A")),
   "Enter CLO method"),"")</f>
        <v/>
      </c>
    </row>
    <row r="26" spans="1:21" x14ac:dyDescent="0.2">
      <c r="A26" s="14"/>
      <c r="B26" s="14" t="s">
        <v>8</v>
      </c>
      <c r="C26" s="32"/>
      <c r="D26" s="58" t="str">
        <f t="shared" si="4"/>
        <v>0.1m/s</v>
      </c>
      <c r="E26" s="14" t="s">
        <v>8</v>
      </c>
      <c r="F26" s="15"/>
      <c r="G26" s="15"/>
      <c r="H26" s="15"/>
      <c r="I26" s="15"/>
      <c r="J26" s="15"/>
      <c r="K26" s="2" t="str">
        <f t="shared" si="0"/>
        <v/>
      </c>
      <c r="M26" s="2">
        <f t="shared" ca="1" si="1"/>
        <v>0</v>
      </c>
      <c r="P26" s="36" t="e">
        <f ca="1">_xlfn.FORECAST.LINEAR(M26,OFFSET('PMV reverse'!$B$7,MATCH(M26,'PMV reverse'!$B$8:$B$20,1),MATCH('1-Worksheet'!C26,'PMV reverse'!$C$7:$E$7,0),2,1),OFFSET('PMV reverse'!$B$7,MATCH(M26,'PMV reverse'!$B$8:$B$20,1),0,2,1))</f>
        <v>#N/A</v>
      </c>
      <c r="Q26" s="36" t="e">
        <f ca="1">_xlfn.FORECAST.LINEAR(M26,OFFSET('PMV reverse'!$M$7,MATCH(M26,'PMV reverse'!$M$8:$M$20,1),MATCH('1-Worksheet'!C26,'PMV reverse'!$N$7:$P$7,0),2,1),OFFSET('PMV reverse'!$M$7,MATCH(M26,'PMV reverse'!$M$8:$M$20,1),0,2,1))</f>
        <v>#N/A</v>
      </c>
      <c r="R26" s="36" t="str">
        <f t="shared" ca="1" si="2"/>
        <v/>
      </c>
      <c r="S26" s="36" t="str">
        <f t="shared" ca="1" si="3"/>
        <v/>
      </c>
      <c r="T26" s="61"/>
      <c r="U26" s="37" t="str">
        <f ca="1">IF(T26&gt;0,
  IF(E26&lt;&gt;"Select one",
   IFERROR(OFFSET(StatusStart,MATCH(T26,_xlfn.VSTACK(0,R26-borderline,R26+borderline,S26-borderline,S26+borderline),1),0),
     IF(AND(E26=Seasonal,ISBLANK('1-Worksheet'!B43)),
      "Input Season","N/A")),
   "Enter CLO method"),"")</f>
        <v/>
      </c>
    </row>
    <row r="27" spans="1:21" x14ac:dyDescent="0.2">
      <c r="A27" s="14"/>
      <c r="B27" s="14" t="s">
        <v>8</v>
      </c>
      <c r="C27" s="32"/>
      <c r="D27" s="58" t="str">
        <f t="shared" si="4"/>
        <v>0.1m/s</v>
      </c>
      <c r="E27" s="14" t="s">
        <v>8</v>
      </c>
      <c r="F27" s="15"/>
      <c r="G27" s="15"/>
      <c r="H27" s="15"/>
      <c r="I27" s="15"/>
      <c r="J27" s="15"/>
      <c r="K27" s="2" t="str">
        <f t="shared" si="0"/>
        <v/>
      </c>
      <c r="M27" s="2">
        <f t="shared" ca="1" si="1"/>
        <v>0</v>
      </c>
      <c r="P27" s="36" t="e">
        <f ca="1">_xlfn.FORECAST.LINEAR(M27,OFFSET('PMV reverse'!$B$7,MATCH(M27,'PMV reverse'!$B$8:$B$20,1),MATCH('1-Worksheet'!C27,'PMV reverse'!$C$7:$E$7,0),2,1),OFFSET('PMV reverse'!$B$7,MATCH(M27,'PMV reverse'!$B$8:$B$20,1),0,2,1))</f>
        <v>#N/A</v>
      </c>
      <c r="Q27" s="36" t="e">
        <f ca="1">_xlfn.FORECAST.LINEAR(M27,OFFSET('PMV reverse'!$M$7,MATCH(M27,'PMV reverse'!$M$8:$M$20,1),MATCH('1-Worksheet'!C27,'PMV reverse'!$N$7:$P$7,0),2,1),OFFSET('PMV reverse'!$M$7,MATCH(M27,'PMV reverse'!$M$8:$M$20,1),0,2,1))</f>
        <v>#N/A</v>
      </c>
      <c r="R27" s="36" t="str">
        <f t="shared" ca="1" si="2"/>
        <v/>
      </c>
      <c r="S27" s="36" t="str">
        <f t="shared" ca="1" si="3"/>
        <v/>
      </c>
      <c r="T27" s="61"/>
      <c r="U27" s="37" t="str">
        <f ca="1">IF(T27&gt;0,
  IF(E27&lt;&gt;"Select one",
   IFERROR(OFFSET(StatusStart,MATCH(T27,_xlfn.VSTACK(0,R27-borderline,R27+borderline,S27-borderline,S27+borderline),1),0),
     IF(AND(E27=Seasonal,ISBLANK('1-Worksheet'!B44)),
      "Input Season","N/A")),
   "Enter CLO method"),"")</f>
        <v/>
      </c>
    </row>
    <row r="29" spans="1:21" ht="34" x14ac:dyDescent="0.2">
      <c r="A29" s="51" t="s">
        <v>69</v>
      </c>
      <c r="B29" s="52"/>
      <c r="D29" s="59" t="s">
        <v>79</v>
      </c>
      <c r="F29" s="7"/>
      <c r="G29" s="7"/>
      <c r="H29" s="7"/>
      <c r="I29" s="7"/>
      <c r="J29" s="7"/>
    </row>
    <row r="30" spans="1:21" x14ac:dyDescent="0.2">
      <c r="A30" s="33" t="str">
        <f>IF(COUNTIF($E$14:$E$27,Seasonal)=0,"N/A",G13&amp;" dates")</f>
        <v>N/A</v>
      </c>
      <c r="B30" s="62"/>
      <c r="D30" s="2" t="str">
        <f>IF(COUNTIF($E$14:$E$27,Dynamic)=0,"N/A","Enter formula here")</f>
        <v>N/A</v>
      </c>
      <c r="F30" s="7"/>
      <c r="G30" s="7"/>
      <c r="H30" s="7"/>
      <c r="I30" s="7"/>
      <c r="J30" s="7"/>
    </row>
    <row r="31" spans="1:21" x14ac:dyDescent="0.2">
      <c r="A31" s="33" t="str">
        <f>IF(COUNTIF($E$14:$E$27,Seasonal)=0,"N/A",H13&amp;" dates")</f>
        <v>N/A</v>
      </c>
      <c r="B31" s="62"/>
      <c r="D31" s="62"/>
      <c r="F31" s="7"/>
      <c r="G31" s="7"/>
      <c r="H31" s="7"/>
      <c r="I31" s="7"/>
      <c r="J31" s="7"/>
    </row>
    <row r="32" spans="1:21" x14ac:dyDescent="0.2">
      <c r="A32" s="33" t="str">
        <f>IF(COUNTIF($E$14:$E$27,Seasonal)=0,"N/A",I13&amp;" dates")</f>
        <v>N/A</v>
      </c>
      <c r="B32" s="62"/>
      <c r="F32" s="7"/>
      <c r="G32" s="7"/>
      <c r="H32" s="7"/>
      <c r="I32" s="7"/>
      <c r="J32" s="7"/>
    </row>
    <row r="33" spans="1:10" x14ac:dyDescent="0.2">
      <c r="A33" s="33" t="str">
        <f>IF(COUNTIF($E$14:$E$27,Seasonal)=0,"N/A",J13&amp;" dates")</f>
        <v>N/A</v>
      </c>
      <c r="B33" s="62"/>
      <c r="F33" s="7"/>
      <c r="G33" s="7"/>
      <c r="H33" s="7"/>
      <c r="I33" s="7"/>
      <c r="J33" s="7"/>
    </row>
    <row r="34" spans="1:10" x14ac:dyDescent="0.2">
      <c r="A34" s="33" t="str">
        <f>IF(COUNTIF($E$14:$E$27,Seasonal)=0,"N/A","Expected season for PV")</f>
        <v>N/A</v>
      </c>
      <c r="B34" s="62"/>
      <c r="F34" s="7"/>
      <c r="G34" s="7"/>
      <c r="H34" s="7"/>
      <c r="I34" s="7"/>
      <c r="J34" s="7"/>
    </row>
    <row r="35" spans="1:10" x14ac:dyDescent="0.2">
      <c r="F35" s="7"/>
      <c r="G35" s="7"/>
      <c r="H35" s="7"/>
      <c r="I35" s="7"/>
      <c r="J35" s="7"/>
    </row>
    <row r="36" spans="1:10" ht="37" customHeight="1" x14ac:dyDescent="0.25">
      <c r="A36" s="98" t="s">
        <v>21</v>
      </c>
      <c r="B36" s="98"/>
      <c r="C36" s="98"/>
      <c r="F36" s="7"/>
      <c r="G36" s="7"/>
      <c r="H36" s="7"/>
      <c r="I36" s="7"/>
      <c r="J36" s="7"/>
    </row>
    <row r="37" spans="1:10" ht="70.5" customHeight="1" x14ac:dyDescent="0.2">
      <c r="A37" s="99" t="s">
        <v>43</v>
      </c>
      <c r="B37" s="99"/>
      <c r="C37" s="99"/>
      <c r="F37" s="7"/>
      <c r="G37" s="7"/>
      <c r="H37" s="7"/>
      <c r="I37" s="7"/>
      <c r="J37" s="7"/>
    </row>
    <row r="38" spans="1:10" ht="29.5" hidden="1" customHeight="1" x14ac:dyDescent="0.2">
      <c r="A38" s="13" t="s">
        <v>23</v>
      </c>
      <c r="B38" s="25" t="str">
        <f>IF(B8=Metric,Support!I5,IF(B8=Imperial,Support!I6,""))</f>
        <v/>
      </c>
      <c r="F38" s="7"/>
      <c r="G38" s="7"/>
      <c r="H38" s="7"/>
      <c r="I38" s="7"/>
      <c r="J38" s="7"/>
    </row>
    <row r="39" spans="1:10" ht="29.5" customHeight="1" x14ac:dyDescent="0.2">
      <c r="A39" s="63" t="s">
        <v>35</v>
      </c>
      <c r="B39" s="17" t="s">
        <v>8</v>
      </c>
      <c r="F39" s="7"/>
      <c r="G39" s="7"/>
      <c r="H39" s="7"/>
      <c r="I39" s="7"/>
      <c r="J39" s="7"/>
    </row>
    <row r="40" spans="1:10" x14ac:dyDescent="0.2">
      <c r="A40" s="16"/>
      <c r="B40" s="16"/>
      <c r="D40" s="4"/>
      <c r="F40" s="7"/>
      <c r="G40" s="7"/>
      <c r="H40" s="7"/>
      <c r="I40" s="7"/>
      <c r="J40" s="7"/>
    </row>
    <row r="41" spans="1:10" ht="25" customHeight="1" x14ac:dyDescent="0.2">
      <c r="A41" s="64" t="s">
        <v>31</v>
      </c>
      <c r="B41" s="64" t="s">
        <v>30</v>
      </c>
      <c r="D41" s="9"/>
      <c r="H41" s="7"/>
      <c r="I41" s="7"/>
      <c r="J41" s="7"/>
    </row>
    <row r="42" spans="1:10" x14ac:dyDescent="0.2">
      <c r="A42" s="14" t="s">
        <v>15</v>
      </c>
      <c r="B42" s="45"/>
      <c r="D42" s="6"/>
      <c r="E42" s="10"/>
      <c r="G42" s="7"/>
      <c r="H42" s="7"/>
      <c r="I42" s="7"/>
      <c r="J42" s="7"/>
    </row>
    <row r="43" spans="1:10" x14ac:dyDescent="0.2">
      <c r="A43" s="14" t="s">
        <v>16</v>
      </c>
      <c r="B43" s="45"/>
      <c r="E43" s="11"/>
      <c r="F43" s="12"/>
      <c r="G43" s="7"/>
      <c r="H43" s="7"/>
      <c r="I43" s="7"/>
      <c r="J43" s="7"/>
    </row>
    <row r="44" spans="1:10" x14ac:dyDescent="0.2">
      <c r="A44" s="14"/>
      <c r="B44" s="45"/>
      <c r="F44" s="7"/>
      <c r="G44" s="7"/>
      <c r="H44" s="7"/>
      <c r="I44" s="7"/>
      <c r="J44" s="7"/>
    </row>
    <row r="45" spans="1:10" x14ac:dyDescent="0.2">
      <c r="A45" s="14"/>
      <c r="B45" s="45"/>
      <c r="F45" s="7"/>
      <c r="G45" s="7"/>
    </row>
    <row r="46" spans="1:10" x14ac:dyDescent="0.2">
      <c r="A46" s="14"/>
      <c r="B46" s="45"/>
    </row>
    <row r="47" spans="1:10" x14ac:dyDescent="0.2">
      <c r="A47" s="14"/>
      <c r="B47" s="45"/>
    </row>
    <row r="48" spans="1:10" x14ac:dyDescent="0.2">
      <c r="A48" s="14"/>
      <c r="B48" s="45"/>
    </row>
    <row r="49" spans="1:5" x14ac:dyDescent="0.2">
      <c r="A49" s="46" t="s">
        <v>32</v>
      </c>
      <c r="B49" s="47">
        <f>SUM(B42:B48)</f>
        <v>0</v>
      </c>
    </row>
    <row r="50" spans="1:5" x14ac:dyDescent="0.2">
      <c r="A50" s="46" t="s">
        <v>34</v>
      </c>
      <c r="B50" s="45"/>
    </row>
    <row r="51" spans="1:5" x14ac:dyDescent="0.2">
      <c r="A51" s="46" t="s">
        <v>33</v>
      </c>
      <c r="B51" s="48" t="str">
        <f>IF(B50=0,"",(B49/B50))</f>
        <v/>
      </c>
      <c r="C51" s="1" t="str">
        <f>IF(B39=Support!K4,"",IF(B39="WELL v2 pilot",IF(B51&gt;0.05,"Not Met", "Met"),IF(B51&gt;0.1,"Not Met","Met")))</f>
        <v/>
      </c>
    </row>
    <row r="52" spans="1:5" x14ac:dyDescent="0.2">
      <c r="A52" s="4"/>
      <c r="B52"/>
    </row>
    <row r="53" spans="1:5" x14ac:dyDescent="0.2">
      <c r="A53" s="4"/>
      <c r="B53"/>
    </row>
    <row r="54" spans="1:5" ht="38" customHeight="1" x14ac:dyDescent="0.25">
      <c r="A54" s="50" t="s">
        <v>91</v>
      </c>
      <c r="E54" s="6"/>
    </row>
    <row r="55" spans="1:5" ht="44.5" customHeight="1" x14ac:dyDescent="0.25">
      <c r="A55" s="53"/>
      <c r="B55" s="49" t="s">
        <v>41</v>
      </c>
      <c r="C55" s="49" t="s">
        <v>23</v>
      </c>
      <c r="E55" s="6"/>
    </row>
    <row r="56" spans="1:5" ht="46.5" customHeight="1" x14ac:dyDescent="0.2">
      <c r="A56" s="8" t="s">
        <v>40</v>
      </c>
      <c r="B56" s="18"/>
      <c r="C56" s="60" t="str">
        <f>IF(Units=Metric,"C", "F")</f>
        <v>F</v>
      </c>
      <c r="E56" s="6"/>
    </row>
    <row r="57" spans="1:5" ht="34" x14ac:dyDescent="0.2">
      <c r="A57" s="8" t="s">
        <v>86</v>
      </c>
      <c r="B57" s="18"/>
      <c r="C57" s="60" t="str">
        <f>IF(Units=Metric,"C", "F")</f>
        <v>F</v>
      </c>
      <c r="E57" s="6"/>
    </row>
    <row r="58" spans="1:5" ht="17" x14ac:dyDescent="0.2">
      <c r="A58" s="8" t="s">
        <v>87</v>
      </c>
      <c r="B58" s="96"/>
      <c r="C58" s="96"/>
    </row>
    <row r="59" spans="1:5" ht="34" x14ac:dyDescent="0.2">
      <c r="A59" s="8" t="s">
        <v>42</v>
      </c>
      <c r="B59" s="96"/>
      <c r="C59" s="96"/>
    </row>
  </sheetData>
  <mergeCells count="15">
    <mergeCell ref="A1:G1"/>
    <mergeCell ref="A7:B7"/>
    <mergeCell ref="A6:B6"/>
    <mergeCell ref="P9:Q9"/>
    <mergeCell ref="A3:D3"/>
    <mergeCell ref="R12:S12"/>
    <mergeCell ref="T12:U12"/>
    <mergeCell ref="F3:K11"/>
    <mergeCell ref="R3:U11"/>
    <mergeCell ref="B59:C59"/>
    <mergeCell ref="A11:D11"/>
    <mergeCell ref="A36:C36"/>
    <mergeCell ref="A37:C37"/>
    <mergeCell ref="B58:C58"/>
    <mergeCell ref="G12:J12"/>
  </mergeCells>
  <phoneticPr fontId="11" type="noConversion"/>
  <conditionalFormatting sqref="A14:E27 A42:B48">
    <cfRule type="notContainsBlanks" dxfId="48" priority="123">
      <formula>LEN(TRIM(A14))&gt;0</formula>
    </cfRule>
    <cfRule type="containsText" dxfId="47" priority="121" operator="containsText" text="Ex:">
      <formula>NOT(ISERROR(SEARCH("Ex:",A14)))</formula>
    </cfRule>
  </conditionalFormatting>
  <conditionalFormatting sqref="B8:B9">
    <cfRule type="containsText" dxfId="46" priority="2" operator="containsText" text="Ex:">
      <formula>NOT(ISERROR(SEARCH("Ex:",B8)))</formula>
    </cfRule>
    <cfRule type="notContainsBlanks" dxfId="45" priority="3">
      <formula>LEN(TRIM(B8))&gt;0</formula>
    </cfRule>
    <cfRule type="containsText" dxfId="44" priority="1" operator="containsText" text="Select one">
      <formula>NOT(ISERROR(SEARCH("Select one",B8)))</formula>
    </cfRule>
  </conditionalFormatting>
  <conditionalFormatting sqref="B14:B27 E14:E27">
    <cfRule type="containsText" dxfId="43" priority="120" operator="containsText" text="Select one">
      <formula>NOT(ISERROR(SEARCH("Select one",B14)))</formula>
    </cfRule>
  </conditionalFormatting>
  <conditionalFormatting sqref="B30:B34">
    <cfRule type="expression" dxfId="42" priority="17">
      <formula>AND(A30&lt;&gt;"N/A",LEN(B30)=0)</formula>
    </cfRule>
  </conditionalFormatting>
  <conditionalFormatting sqref="B38">
    <cfRule type="cellIs" dxfId="41" priority="18" operator="equal">
      <formula>"NOT MET"</formula>
    </cfRule>
    <cfRule type="cellIs" dxfId="40" priority="19" operator="equal">
      <formula>"MET"</formula>
    </cfRule>
  </conditionalFormatting>
  <conditionalFormatting sqref="B39">
    <cfRule type="containsText" dxfId="39" priority="27" operator="containsText" text="Select one">
      <formula>NOT(ISERROR(SEARCH("Select one",B39)))</formula>
    </cfRule>
  </conditionalFormatting>
  <conditionalFormatting sqref="B50">
    <cfRule type="notContainsBlanks" dxfId="38" priority="26">
      <formula>LEN(TRIM(B50))&gt;0</formula>
    </cfRule>
    <cfRule type="containsText" dxfId="37" priority="25" operator="containsText" text="Ex:">
      <formula>NOT(ISERROR(SEARCH("Ex:",B50)))</formula>
    </cfRule>
  </conditionalFormatting>
  <conditionalFormatting sqref="B56:B59">
    <cfRule type="expression" dxfId="36" priority="22">
      <formula>A$56&lt;&gt;""</formula>
    </cfRule>
  </conditionalFormatting>
  <conditionalFormatting sqref="C51">
    <cfRule type="cellIs" dxfId="35" priority="24" operator="equal">
      <formula>"Not Met"</formula>
    </cfRule>
    <cfRule type="cellIs" dxfId="34" priority="23" operator="equal">
      <formula>"Met"</formula>
    </cfRule>
  </conditionalFormatting>
  <conditionalFormatting sqref="C56:C57">
    <cfRule type="expression" dxfId="33" priority="5">
      <formula>B$53&lt;&gt;""</formula>
    </cfRule>
  </conditionalFormatting>
  <conditionalFormatting sqref="D14:D27">
    <cfRule type="containsText" dxfId="32" priority="137" operator="containsText" text="0.1m/s">
      <formula>NOT(ISERROR(SEARCH("0.1m/s",D14)))</formula>
    </cfRule>
    <cfRule type="expression" dxfId="31" priority="136">
      <formula>$B$9="Select one"</formula>
    </cfRule>
  </conditionalFormatting>
  <conditionalFormatting sqref="D31">
    <cfRule type="expression" dxfId="30" priority="4">
      <formula>AND(COUNTIF($E$14:$E$27,Dynamic)&gt;0,LEN(D31)=0)</formula>
    </cfRule>
  </conditionalFormatting>
  <conditionalFormatting sqref="E42">
    <cfRule type="notContainsBlanks" dxfId="29" priority="70">
      <formula>LEN(TRIM(E42))&gt;0</formula>
    </cfRule>
    <cfRule type="containsText" dxfId="28" priority="69" operator="containsText" text="Ex:">
      <formula>NOT(ISERROR(SEARCH("Ex:",E42)))</formula>
    </cfRule>
  </conditionalFormatting>
  <conditionalFormatting sqref="E43:F43">
    <cfRule type="cellIs" dxfId="27" priority="65" operator="equal">
      <formula>"NOT MET"</formula>
    </cfRule>
    <cfRule type="cellIs" dxfId="26" priority="66" operator="equal">
      <formula>"MET"</formula>
    </cfRule>
  </conditionalFormatting>
  <conditionalFormatting sqref="F14:F27">
    <cfRule type="expression" dxfId="25" priority="77">
      <formula>ISERROR(SEARCH("single value", $E14))</formula>
    </cfRule>
    <cfRule type="expression" dxfId="24" priority="73" stopIfTrue="1">
      <formula>$E14="Single value"</formula>
    </cfRule>
  </conditionalFormatting>
  <conditionalFormatting sqref="F23:F27">
    <cfRule type="notContainsBlanks" dxfId="23" priority="84" stopIfTrue="1">
      <formula>LEN(TRIM(F23))&gt;0</formula>
    </cfRule>
  </conditionalFormatting>
  <conditionalFormatting sqref="F12:G12 F13:K13">
    <cfRule type="notContainsBlanks" dxfId="22" priority="38" stopIfTrue="1">
      <formula>LEN(TRIM(F12))&gt;0</formula>
    </cfRule>
    <cfRule type="containsText" dxfId="21" priority="39" stopIfTrue="1" operator="containsText" text="Ex:">
      <formula>NOT(ISERROR(SEARCH("Ex:",F12)))</formula>
    </cfRule>
    <cfRule type="notContainsBlanks" dxfId="20" priority="40" stopIfTrue="1">
      <formula>LEN(TRIM(F12))&gt;0</formula>
    </cfRule>
    <cfRule type="containsBlanks" dxfId="19" priority="41">
      <formula>LEN(TRIM(F12))=0</formula>
    </cfRule>
  </conditionalFormatting>
  <conditionalFormatting sqref="F14:H14 I14:K15 G15:H15 F15:F22">
    <cfRule type="notContainsBlanks" dxfId="18" priority="85">
      <formula>LEN(TRIM(F14))&gt;0</formula>
    </cfRule>
  </conditionalFormatting>
  <conditionalFormatting sqref="G14:J27">
    <cfRule type="expression" dxfId="17" priority="72">
      <formula>$E14="seasonal"</formula>
    </cfRule>
  </conditionalFormatting>
  <conditionalFormatting sqref="G14:K27">
    <cfRule type="expression" dxfId="16" priority="78">
      <formula>ISERROR(SEARCH("seasonal", $E14))</formula>
    </cfRule>
  </conditionalFormatting>
  <conditionalFormatting sqref="K12">
    <cfRule type="containsText" dxfId="15" priority="35" stopIfTrue="1" operator="containsText" text="Ex:">
      <formula>NOT(ISERROR(SEARCH("Ex:",K12)))</formula>
    </cfRule>
    <cfRule type="notContainsBlanks" dxfId="14" priority="36" stopIfTrue="1">
      <formula>LEN(TRIM(K12))&gt;0</formula>
    </cfRule>
    <cfRule type="containsBlanks" dxfId="13" priority="37">
      <formula>LEN(TRIM(K12))=0</formula>
    </cfRule>
    <cfRule type="notContainsBlanks" dxfId="12" priority="34" stopIfTrue="1">
      <formula>LEN(TRIM(K12))&gt;0</formula>
    </cfRule>
  </conditionalFormatting>
  <conditionalFormatting sqref="K14:K27">
    <cfRule type="expression" dxfId="11" priority="59">
      <formula>ISERROR(SEARCH("Dynamic", $E14))</formula>
    </cfRule>
    <cfRule type="expression" dxfId="10" priority="58">
      <formula>$E14="Dynamic"</formula>
    </cfRule>
  </conditionalFormatting>
  <conditionalFormatting sqref="R12">
    <cfRule type="notContainsBlanks" dxfId="9" priority="11" stopIfTrue="1">
      <formula>LEN(TRIM(R12))&gt;0</formula>
    </cfRule>
    <cfRule type="containsText" dxfId="8" priority="12" stopIfTrue="1" operator="containsText" text="Ex:">
      <formula>NOT(ISERROR(SEARCH("Ex:",R12)))</formula>
    </cfRule>
    <cfRule type="notContainsBlanks" dxfId="7" priority="13" stopIfTrue="1">
      <formula>LEN(TRIM(R12))&gt;0</formula>
    </cfRule>
    <cfRule type="containsBlanks" dxfId="6" priority="14">
      <formula>LEN(TRIM(R12))=0</formula>
    </cfRule>
  </conditionalFormatting>
  <conditionalFormatting sqref="R14:S27">
    <cfRule type="cellIs" dxfId="5" priority="6" operator="equal">
      <formula>0</formula>
    </cfRule>
    <cfRule type="cellIs" dxfId="4" priority="15" operator="equal">
      <formula>32</formula>
    </cfRule>
  </conditionalFormatting>
  <conditionalFormatting sqref="T12">
    <cfRule type="containsText" dxfId="3" priority="8" stopIfTrue="1" operator="containsText" text="Ex:">
      <formula>NOT(ISERROR(SEARCH("Ex:",T12)))</formula>
    </cfRule>
    <cfRule type="notContainsBlanks" dxfId="2" priority="9" stopIfTrue="1">
      <formula>LEN(TRIM(T12))&gt;0</formula>
    </cfRule>
    <cfRule type="containsBlanks" dxfId="1" priority="10">
      <formula>LEN(TRIM(T12))=0</formula>
    </cfRule>
    <cfRule type="notContainsBlanks" dxfId="0" priority="7" stopIfTrue="1">
      <formula>LEN(TRIM(T12))&gt;0</formula>
    </cfRule>
  </conditionalFormatting>
  <dataValidations count="2">
    <dataValidation type="custom" allowBlank="1" showInputMessage="1" showErrorMessage="1" sqref="C14:C27" xr:uid="{3BB57EA6-7025-40E8-A7C2-CCB5726B365F}">
      <formula1>AND(C14&gt;=1,C14=ROUND(C14,1))</formula1>
    </dataValidation>
    <dataValidation type="list" allowBlank="1" showInputMessage="1" showErrorMessage="1" sqref="B34" xr:uid="{E02480E5-1BD0-4129-BA2C-9D4BABDFFB5F}">
      <formula1>$G$13:$J$13</formula1>
    </dataValidation>
  </dataValidations>
  <pageMargins left="0.7" right="0.7" top="0.75" bottom="0.75" header="0.3" footer="0.3"/>
  <pageSetup orientation="portrait" r:id="rId1"/>
  <ignoredErrors>
    <ignoredError sqref="D14:D27 C56:C5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146" r:id="rId4" name="Check Box 50">
              <controlPr defaultSize="0" autoFill="0" autoLine="0" autoPict="0">
                <anchor moveWithCells="1">
                  <from>
                    <xdr:col>5</xdr:col>
                    <xdr:colOff>0</xdr:colOff>
                    <xdr:row>1</xdr:row>
                    <xdr:rowOff>0</xdr:rowOff>
                  </from>
                  <to>
                    <xdr:col>5</xdr:col>
                    <xdr:colOff>25400</xdr:colOff>
                    <xdr:row>1</xdr:row>
                    <xdr:rowOff>254000</xdr:rowOff>
                  </to>
                </anchor>
              </controlPr>
            </control>
          </mc:Choice>
        </mc:AlternateContent>
        <mc:AlternateContent xmlns:mc="http://schemas.openxmlformats.org/markup-compatibility/2006">
          <mc:Choice Requires="x14">
            <control shapeId="4147" r:id="rId5" name="Check Box 51">
              <controlPr defaultSize="0" autoFill="0" autoLine="0" autoPict="0">
                <anchor moveWithCells="1">
                  <from>
                    <xdr:col>5</xdr:col>
                    <xdr:colOff>0</xdr:colOff>
                    <xdr:row>1</xdr:row>
                    <xdr:rowOff>0</xdr:rowOff>
                  </from>
                  <to>
                    <xdr:col>5</xdr:col>
                    <xdr:colOff>25400</xdr:colOff>
                    <xdr:row>1</xdr:row>
                    <xdr:rowOff>254000</xdr:rowOff>
                  </to>
                </anchor>
              </controlPr>
            </control>
          </mc:Choice>
        </mc:AlternateContent>
        <mc:AlternateContent xmlns:mc="http://schemas.openxmlformats.org/markup-compatibility/2006">
          <mc:Choice Requires="x14">
            <control shapeId="4148" r:id="rId6" name="Check Box 52">
              <controlPr defaultSize="0" autoFill="0" autoLine="0" autoPict="0">
                <anchor moveWithCells="1">
                  <from>
                    <xdr:col>5</xdr:col>
                    <xdr:colOff>0</xdr:colOff>
                    <xdr:row>1</xdr:row>
                    <xdr:rowOff>0</xdr:rowOff>
                  </from>
                  <to>
                    <xdr:col>5</xdr:col>
                    <xdr:colOff>25400</xdr:colOff>
                    <xdr:row>1</xdr:row>
                    <xdr:rowOff>254000</xdr:rowOff>
                  </to>
                </anchor>
              </controlPr>
            </control>
          </mc:Choice>
        </mc:AlternateContent>
        <mc:AlternateContent xmlns:mc="http://schemas.openxmlformats.org/markup-compatibility/2006">
          <mc:Choice Requires="x14">
            <control shapeId="4163" r:id="rId7" name="Check Box 67">
              <controlPr defaultSize="0" autoFill="0" autoLine="0" autoPict="0">
                <anchor moveWithCells="1">
                  <from>
                    <xdr:col>17</xdr:col>
                    <xdr:colOff>0</xdr:colOff>
                    <xdr:row>1</xdr:row>
                    <xdr:rowOff>0</xdr:rowOff>
                  </from>
                  <to>
                    <xdr:col>17</xdr:col>
                    <xdr:colOff>25400</xdr:colOff>
                    <xdr:row>1</xdr:row>
                    <xdr:rowOff>254000</xdr:rowOff>
                  </to>
                </anchor>
              </controlPr>
            </control>
          </mc:Choice>
        </mc:AlternateContent>
        <mc:AlternateContent xmlns:mc="http://schemas.openxmlformats.org/markup-compatibility/2006">
          <mc:Choice Requires="x14">
            <control shapeId="4164" r:id="rId8" name="Check Box 68">
              <controlPr defaultSize="0" autoFill="0" autoLine="0" autoPict="0">
                <anchor moveWithCells="1">
                  <from>
                    <xdr:col>17</xdr:col>
                    <xdr:colOff>0</xdr:colOff>
                    <xdr:row>1</xdr:row>
                    <xdr:rowOff>0</xdr:rowOff>
                  </from>
                  <to>
                    <xdr:col>17</xdr:col>
                    <xdr:colOff>25400</xdr:colOff>
                    <xdr:row>1</xdr:row>
                    <xdr:rowOff>254000</xdr:rowOff>
                  </to>
                </anchor>
              </controlPr>
            </control>
          </mc:Choice>
        </mc:AlternateContent>
        <mc:AlternateContent xmlns:mc="http://schemas.openxmlformats.org/markup-compatibility/2006">
          <mc:Choice Requires="x14">
            <control shapeId="4165" r:id="rId9" name="Check Box 69">
              <controlPr defaultSize="0" autoFill="0" autoLine="0" autoPict="0">
                <anchor moveWithCells="1">
                  <from>
                    <xdr:col>17</xdr:col>
                    <xdr:colOff>0</xdr:colOff>
                    <xdr:row>1</xdr:row>
                    <xdr:rowOff>0</xdr:rowOff>
                  </from>
                  <to>
                    <xdr:col>17</xdr:col>
                    <xdr:colOff>25400</xdr:colOff>
                    <xdr:row>1</xdr:row>
                    <xdr:rowOff>254000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0869FDAE-D9AA-434B-BB85-9C5E4EE44CED}">
          <x14:formula1>
            <xm:f>Support!$B$4:$B$7</xm:f>
          </x14:formula1>
          <xm:sqref>E14:E27</xm:sqref>
        </x14:dataValidation>
        <x14:dataValidation type="list" allowBlank="1" showInputMessage="1" showErrorMessage="1" xr:uid="{E97DC758-D7F6-5549-996B-096B4941A7BB}">
          <x14:formula1>
            <xm:f>Support!$D$4:$D$7</xm:f>
          </x14:formula1>
          <xm:sqref>B14:B27</xm:sqref>
        </x14:dataValidation>
        <x14:dataValidation type="list" allowBlank="1" showInputMessage="1" showErrorMessage="1" xr:uid="{D4A09327-CC1B-2441-9D04-832C0F2EED18}">
          <x14:formula1>
            <xm:f>Support!$I$4:$I$6</xm:f>
          </x14:formula1>
          <xm:sqref>B38</xm:sqref>
        </x14:dataValidation>
        <x14:dataValidation type="list" allowBlank="1" showInputMessage="1" showErrorMessage="1" xr:uid="{4386A644-0D4C-49B1-A0F5-640F0F09A089}">
          <x14:formula1>
            <xm:f>Support!$K$4:$K$7</xm:f>
          </x14:formula1>
          <xm:sqref>B39</xm:sqref>
        </x14:dataValidation>
        <x14:dataValidation type="list" allowBlank="1" showInputMessage="1" showErrorMessage="1" xr:uid="{0FF96403-589E-4F6B-AAA7-34216086D127}">
          <x14:formula1>
            <xm:f>Support!$A$4:$A$6</xm:f>
          </x14:formula1>
          <xm:sqref>B8</xm:sqref>
        </x14:dataValidation>
        <x14:dataValidation type="list" allowBlank="1" showInputMessage="1" showErrorMessage="1" xr:uid="{7E63F230-324B-874E-81F9-CF33DC6D6D3F}">
          <x14:formula1>
            <xm:f>Support!$G$4:$G$6</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8E4FE-152D-4487-B253-AC824995BD54}">
  <dimension ref="A1:P28"/>
  <sheetViews>
    <sheetView zoomScale="110" zoomScaleNormal="110" workbookViewId="0">
      <selection activeCell="F3" sqref="F3:K11"/>
    </sheetView>
  </sheetViews>
  <sheetFormatPr baseColWidth="10" defaultColWidth="8.83203125" defaultRowHeight="15" x14ac:dyDescent="0.2"/>
  <cols>
    <col min="1" max="1" width="5.6640625" bestFit="1" customWidth="1"/>
    <col min="2" max="2" width="9.83203125" customWidth="1"/>
    <col min="3" max="3" width="11.33203125" bestFit="1" customWidth="1"/>
    <col min="8" max="8" width="12" customWidth="1"/>
    <col min="13" max="13" width="9.83203125" customWidth="1"/>
    <col min="16" max="16" width="8.83203125" customWidth="1"/>
    <col min="17" max="17" width="9.5" customWidth="1"/>
  </cols>
  <sheetData>
    <row r="1" spans="1:16" x14ac:dyDescent="0.2">
      <c r="C1" t="s">
        <v>51</v>
      </c>
      <c r="D1" s="23">
        <v>0.5</v>
      </c>
      <c r="E1" t="s">
        <v>52</v>
      </c>
    </row>
    <row r="2" spans="1:16" x14ac:dyDescent="0.2">
      <c r="D2">
        <f>D1*1.8</f>
        <v>0.9</v>
      </c>
      <c r="E2" t="s">
        <v>53</v>
      </c>
    </row>
    <row r="3" spans="1:16" x14ac:dyDescent="0.2">
      <c r="C3" s="24" t="s">
        <v>54</v>
      </c>
      <c r="D3">
        <f>IF(Units=Metric,D1,D2)</f>
        <v>0.9</v>
      </c>
    </row>
    <row r="5" spans="1:16" x14ac:dyDescent="0.2">
      <c r="B5" s="19" t="s">
        <v>47</v>
      </c>
      <c r="L5" s="19" t="s">
        <v>46</v>
      </c>
    </row>
    <row r="6" spans="1:16" x14ac:dyDescent="0.2">
      <c r="C6" t="s">
        <v>48</v>
      </c>
      <c r="N6" t="s">
        <v>48</v>
      </c>
    </row>
    <row r="7" spans="1:16" x14ac:dyDescent="0.2">
      <c r="B7" s="20" t="s">
        <v>57</v>
      </c>
      <c r="C7" s="21">
        <v>1</v>
      </c>
      <c r="D7" s="21">
        <v>1.1000000000000001</v>
      </c>
      <c r="E7" s="22">
        <v>1.2</v>
      </c>
      <c r="M7" s="20"/>
      <c r="N7" s="21">
        <v>1</v>
      </c>
      <c r="O7" s="21">
        <v>1.1000000000000001</v>
      </c>
      <c r="P7" s="22">
        <v>1.2</v>
      </c>
    </row>
    <row r="8" spans="1:16" x14ac:dyDescent="0.2">
      <c r="A8" s="105" t="s">
        <v>49</v>
      </c>
      <c r="B8" s="30">
        <v>0.35</v>
      </c>
      <c r="C8" s="26">
        <v>25.7</v>
      </c>
      <c r="D8" s="26">
        <v>25.3</v>
      </c>
      <c r="E8" s="27">
        <v>24.5</v>
      </c>
      <c r="L8" s="105" t="s">
        <v>49</v>
      </c>
      <c r="M8" s="30">
        <f>B8</f>
        <v>0.35</v>
      </c>
      <c r="N8" s="26">
        <v>28.1</v>
      </c>
      <c r="O8" s="26">
        <v>27.8</v>
      </c>
      <c r="P8" s="27">
        <v>27.5</v>
      </c>
    </row>
    <row r="9" spans="1:16" x14ac:dyDescent="0.2">
      <c r="A9" s="105"/>
      <c r="B9" s="30">
        <v>0.5</v>
      </c>
      <c r="C9" s="26">
        <v>24.7</v>
      </c>
      <c r="D9" s="26">
        <v>24.2</v>
      </c>
      <c r="E9" s="27">
        <v>23.4</v>
      </c>
      <c r="L9" s="105"/>
      <c r="M9" s="30">
        <v>0.5</v>
      </c>
      <c r="N9" s="26">
        <v>27.4</v>
      </c>
      <c r="O9" s="26">
        <v>27.1</v>
      </c>
      <c r="P9" s="27">
        <v>26.8</v>
      </c>
    </row>
    <row r="10" spans="1:16" x14ac:dyDescent="0.2">
      <c r="A10" s="105"/>
      <c r="B10" s="30">
        <v>0.55000000000000004</v>
      </c>
      <c r="C10" s="26">
        <v>24.4</v>
      </c>
      <c r="D10" s="26">
        <v>23.9</v>
      </c>
      <c r="E10" s="27">
        <v>23</v>
      </c>
      <c r="L10" s="105"/>
      <c r="M10" s="30">
        <f t="shared" ref="M10:M20" si="0">B10</f>
        <v>0.55000000000000004</v>
      </c>
      <c r="N10" s="26">
        <v>27.1</v>
      </c>
      <c r="O10" s="26">
        <v>26.9</v>
      </c>
      <c r="P10" s="27">
        <v>26.5</v>
      </c>
    </row>
    <row r="11" spans="1:16" x14ac:dyDescent="0.2">
      <c r="A11" s="105"/>
      <c r="B11" s="30">
        <v>0.60000000000000009</v>
      </c>
      <c r="C11" s="26">
        <v>24.1</v>
      </c>
      <c r="D11" s="26">
        <v>23.4</v>
      </c>
      <c r="E11" s="27">
        <v>22.6</v>
      </c>
      <c r="G11" s="31"/>
      <c r="L11" s="105"/>
      <c r="M11" s="30">
        <f t="shared" si="0"/>
        <v>0.60000000000000009</v>
      </c>
      <c r="N11" s="26">
        <v>26.9</v>
      </c>
      <c r="O11" s="26">
        <v>26.6</v>
      </c>
      <c r="P11" s="27">
        <v>26.2</v>
      </c>
    </row>
    <row r="12" spans="1:16" x14ac:dyDescent="0.2">
      <c r="A12" s="105"/>
      <c r="B12" s="30">
        <v>0.65000000000000013</v>
      </c>
      <c r="C12" s="26">
        <v>23.8</v>
      </c>
      <c r="D12" s="26">
        <v>23.2</v>
      </c>
      <c r="E12" s="27">
        <v>22.2</v>
      </c>
      <c r="L12" s="105"/>
      <c r="M12" s="30">
        <f t="shared" si="0"/>
        <v>0.65000000000000013</v>
      </c>
      <c r="N12" s="26">
        <v>26.7</v>
      </c>
      <c r="O12" s="26">
        <v>26.4</v>
      </c>
      <c r="P12" s="27">
        <v>25.9</v>
      </c>
    </row>
    <row r="13" spans="1:16" x14ac:dyDescent="0.2">
      <c r="A13" s="105"/>
      <c r="B13" s="30">
        <v>0.70000000000000018</v>
      </c>
      <c r="C13" s="26">
        <v>23.5</v>
      </c>
      <c r="D13" s="26">
        <v>22.8</v>
      </c>
      <c r="E13" s="27">
        <v>21.8</v>
      </c>
      <c r="L13" s="105"/>
      <c r="M13" s="30">
        <f t="shared" si="0"/>
        <v>0.70000000000000018</v>
      </c>
      <c r="N13" s="26">
        <v>26.5</v>
      </c>
      <c r="O13" s="26">
        <v>26.1</v>
      </c>
      <c r="P13" s="27">
        <v>25.7</v>
      </c>
    </row>
    <row r="14" spans="1:16" x14ac:dyDescent="0.2">
      <c r="A14" s="105"/>
      <c r="B14" s="30">
        <v>0.75000000000000022</v>
      </c>
      <c r="C14" s="26">
        <v>23.1</v>
      </c>
      <c r="D14" s="26">
        <v>22.5</v>
      </c>
      <c r="E14" s="27">
        <v>21.5</v>
      </c>
      <c r="L14" s="105"/>
      <c r="M14" s="30">
        <f t="shared" si="0"/>
        <v>0.75000000000000022</v>
      </c>
      <c r="N14" s="26">
        <v>26.2</v>
      </c>
      <c r="O14" s="26">
        <v>25.9</v>
      </c>
      <c r="P14" s="27">
        <v>25.4</v>
      </c>
    </row>
    <row r="15" spans="1:16" x14ac:dyDescent="0.2">
      <c r="A15" s="105"/>
      <c r="B15" s="30">
        <v>0.80000000000000027</v>
      </c>
      <c r="C15" s="26">
        <v>22.8</v>
      </c>
      <c r="D15" s="26">
        <v>22.1</v>
      </c>
      <c r="E15" s="27">
        <v>21.1</v>
      </c>
      <c r="L15" s="105"/>
      <c r="M15" s="30">
        <f t="shared" si="0"/>
        <v>0.80000000000000027</v>
      </c>
      <c r="N15" s="26">
        <v>26</v>
      </c>
      <c r="O15" s="26">
        <v>25.6</v>
      </c>
      <c r="P15" s="27">
        <v>25.2</v>
      </c>
    </row>
    <row r="16" spans="1:16" x14ac:dyDescent="0.2">
      <c r="A16" s="105"/>
      <c r="B16" s="30">
        <v>0.85000000000000031</v>
      </c>
      <c r="C16" s="26">
        <v>22.4</v>
      </c>
      <c r="D16" s="26">
        <v>21.7</v>
      </c>
      <c r="E16" s="27">
        <v>20.7</v>
      </c>
      <c r="L16" s="105"/>
      <c r="M16" s="30">
        <f t="shared" si="0"/>
        <v>0.85000000000000031</v>
      </c>
      <c r="N16" s="26">
        <v>25.8</v>
      </c>
      <c r="O16" s="26">
        <v>25.4</v>
      </c>
      <c r="P16" s="27">
        <v>24.9</v>
      </c>
    </row>
    <row r="17" spans="1:16" x14ac:dyDescent="0.2">
      <c r="A17" s="105"/>
      <c r="B17" s="30">
        <v>0.90000000000000036</v>
      </c>
      <c r="C17" s="26">
        <v>22.1</v>
      </c>
      <c r="D17" s="26">
        <v>21.4</v>
      </c>
      <c r="E17" s="27">
        <v>20.3</v>
      </c>
      <c r="L17" s="105"/>
      <c r="M17" s="30">
        <f t="shared" si="0"/>
        <v>0.90000000000000036</v>
      </c>
      <c r="N17" s="26">
        <v>25.5</v>
      </c>
      <c r="O17" s="26">
        <v>25.1</v>
      </c>
      <c r="P17" s="27">
        <v>24.7</v>
      </c>
    </row>
    <row r="18" spans="1:16" x14ac:dyDescent="0.2">
      <c r="A18" s="105"/>
      <c r="B18" s="30">
        <v>0.9500000000000004</v>
      </c>
      <c r="C18" s="26">
        <v>21.8</v>
      </c>
      <c r="D18" s="26">
        <v>21</v>
      </c>
      <c r="E18" s="27">
        <v>20</v>
      </c>
      <c r="L18" s="105"/>
      <c r="M18" s="30">
        <f t="shared" si="0"/>
        <v>0.9500000000000004</v>
      </c>
      <c r="N18" s="26">
        <v>25.3</v>
      </c>
      <c r="O18" s="26">
        <v>24.9</v>
      </c>
      <c r="P18" s="27">
        <v>24.4</v>
      </c>
    </row>
    <row r="19" spans="1:16" x14ac:dyDescent="0.2">
      <c r="A19" s="105"/>
      <c r="B19" s="30">
        <v>1</v>
      </c>
      <c r="C19" s="26">
        <v>21.5</v>
      </c>
      <c r="D19" s="26">
        <v>20.7</v>
      </c>
      <c r="E19" s="27">
        <v>19.600000000000001</v>
      </c>
      <c r="L19" s="105"/>
      <c r="M19" s="30">
        <f t="shared" si="0"/>
        <v>1</v>
      </c>
      <c r="N19" s="26">
        <v>25.1</v>
      </c>
      <c r="O19" s="26">
        <v>24.7</v>
      </c>
      <c r="P19" s="27">
        <v>24.1</v>
      </c>
    </row>
    <row r="20" spans="1:16" x14ac:dyDescent="0.2">
      <c r="A20" s="105"/>
      <c r="B20" s="30">
        <v>1.1000000000000001</v>
      </c>
      <c r="C20" s="28">
        <v>20.8</v>
      </c>
      <c r="D20" s="28">
        <v>20</v>
      </c>
      <c r="E20" s="29">
        <v>18.8</v>
      </c>
      <c r="L20" s="105"/>
      <c r="M20" s="30">
        <f t="shared" si="0"/>
        <v>1.1000000000000001</v>
      </c>
      <c r="N20" s="28">
        <v>24.6</v>
      </c>
      <c r="O20" s="28">
        <v>24.2</v>
      </c>
      <c r="P20" s="29">
        <v>23.6</v>
      </c>
    </row>
    <row r="21" spans="1:16" x14ac:dyDescent="0.2">
      <c r="A21" s="105"/>
      <c r="L21" s="105"/>
    </row>
    <row r="22" spans="1:16" x14ac:dyDescent="0.2">
      <c r="A22" s="105"/>
      <c r="L22" s="105"/>
    </row>
    <row r="23" spans="1:16" x14ac:dyDescent="0.2">
      <c r="A23" s="105"/>
      <c r="B23" t="s">
        <v>59</v>
      </c>
      <c r="C23" t="s">
        <v>60</v>
      </c>
      <c r="D23" t="s">
        <v>61</v>
      </c>
      <c r="L23" s="105"/>
    </row>
    <row r="24" spans="1:16" x14ac:dyDescent="0.2">
      <c r="A24" s="105"/>
      <c r="C24">
        <v>0</v>
      </c>
      <c r="D24" t="s">
        <v>62</v>
      </c>
      <c r="L24" s="105"/>
    </row>
    <row r="25" spans="1:16" x14ac:dyDescent="0.2">
      <c r="A25" s="105"/>
      <c r="D25" t="s">
        <v>64</v>
      </c>
      <c r="L25" s="105"/>
    </row>
    <row r="26" spans="1:16" x14ac:dyDescent="0.2">
      <c r="A26" s="105"/>
      <c r="D26" t="s">
        <v>65</v>
      </c>
      <c r="L26" s="105"/>
    </row>
    <row r="27" spans="1:16" x14ac:dyDescent="0.2">
      <c r="A27" s="105"/>
      <c r="D27" t="s">
        <v>66</v>
      </c>
      <c r="L27" s="105"/>
    </row>
    <row r="28" spans="1:16" x14ac:dyDescent="0.2">
      <c r="D28" t="s">
        <v>67</v>
      </c>
    </row>
  </sheetData>
  <mergeCells count="2">
    <mergeCell ref="A8:A27"/>
    <mergeCell ref="L8:L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DD2D4-0730-42A8-96F5-C2345807A4C8}">
  <dimension ref="A3:K14"/>
  <sheetViews>
    <sheetView workbookViewId="0">
      <selection activeCell="B15" sqref="B15"/>
    </sheetView>
  </sheetViews>
  <sheetFormatPr baseColWidth="10" defaultColWidth="8.83203125" defaultRowHeight="15" x14ac:dyDescent="0.2"/>
  <cols>
    <col min="1" max="1" width="12" bestFit="1" customWidth="1"/>
    <col min="2" max="2" width="19.6640625" customWidth="1"/>
    <col min="11" max="11" width="16.33203125" customWidth="1"/>
  </cols>
  <sheetData>
    <row r="3" spans="1:11" x14ac:dyDescent="0.2">
      <c r="A3" t="s">
        <v>23</v>
      </c>
      <c r="B3" t="s">
        <v>1</v>
      </c>
      <c r="D3" t="s">
        <v>4</v>
      </c>
      <c r="G3" t="s">
        <v>18</v>
      </c>
      <c r="I3" t="s">
        <v>30</v>
      </c>
      <c r="K3" t="s">
        <v>36</v>
      </c>
    </row>
    <row r="4" spans="1:11" x14ac:dyDescent="0.2">
      <c r="A4" t="s">
        <v>8</v>
      </c>
      <c r="B4" t="s">
        <v>8</v>
      </c>
      <c r="D4" t="s">
        <v>8</v>
      </c>
      <c r="G4" t="s">
        <v>8</v>
      </c>
      <c r="I4" t="s">
        <v>8</v>
      </c>
      <c r="K4" t="s">
        <v>8</v>
      </c>
    </row>
    <row r="5" spans="1:11" x14ac:dyDescent="0.2">
      <c r="A5" t="s">
        <v>55</v>
      </c>
      <c r="B5" t="s">
        <v>9</v>
      </c>
      <c r="D5" t="s">
        <v>5</v>
      </c>
      <c r="G5" t="s">
        <v>20</v>
      </c>
      <c r="I5" t="s">
        <v>24</v>
      </c>
      <c r="K5" t="s">
        <v>37</v>
      </c>
    </row>
    <row r="6" spans="1:11" x14ac:dyDescent="0.2">
      <c r="A6" t="s">
        <v>56</v>
      </c>
      <c r="B6" t="s">
        <v>2</v>
      </c>
      <c r="D6" t="s">
        <v>6</v>
      </c>
      <c r="G6" t="s">
        <v>19</v>
      </c>
      <c r="I6" t="s">
        <v>25</v>
      </c>
      <c r="K6" t="s">
        <v>38</v>
      </c>
    </row>
    <row r="7" spans="1:11" x14ac:dyDescent="0.2">
      <c r="B7" t="s">
        <v>3</v>
      </c>
      <c r="D7" t="s">
        <v>7</v>
      </c>
      <c r="K7" t="s">
        <v>39</v>
      </c>
    </row>
    <row r="11" spans="1:11" x14ac:dyDescent="0.2">
      <c r="A11" s="19" t="s">
        <v>96</v>
      </c>
    </row>
    <row r="12" spans="1:11" x14ac:dyDescent="0.2">
      <c r="A12" s="65">
        <v>46045</v>
      </c>
      <c r="B12" t="s">
        <v>97</v>
      </c>
    </row>
    <row r="13" spans="1:11" x14ac:dyDescent="0.2">
      <c r="A13" s="65">
        <v>46183</v>
      </c>
      <c r="B13" t="s">
        <v>98</v>
      </c>
    </row>
    <row r="14" spans="1:11" x14ac:dyDescent="0.2">
      <c r="A14" s="65">
        <v>46183</v>
      </c>
      <c r="B14"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0-Instructions</vt:lpstr>
      <vt:lpstr>1-Worksheet</vt:lpstr>
      <vt:lpstr>PMV reverse</vt:lpstr>
      <vt:lpstr>Support</vt:lpstr>
      <vt:lpstr>borderline</vt:lpstr>
      <vt:lpstr>clo_formula</vt:lpstr>
      <vt:lpstr>Dynamic</vt:lpstr>
      <vt:lpstr>dynamic_text</vt:lpstr>
      <vt:lpstr>Imperial</vt:lpstr>
      <vt:lpstr>Metric</vt:lpstr>
      <vt:lpstr>PV_Season</vt:lpstr>
      <vt:lpstr>Seasonal</vt:lpstr>
      <vt:lpstr>Single</vt:lpstr>
      <vt:lpstr>StatusStart</vt:lpstr>
      <vt:lpstr>total_area</vt:lpstr>
      <vt:lpstr>Units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Stodola</dc:creator>
  <cp:lastModifiedBy>Chris Peterson</cp:lastModifiedBy>
  <dcterms:created xsi:type="dcterms:W3CDTF">2024-02-28T18:58:54Z</dcterms:created>
  <dcterms:modified xsi:type="dcterms:W3CDTF">2026-06-29T18:56:19Z</dcterms:modified>
</cp:coreProperties>
</file>