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stanger/Desktop/Addenda/Q2 2022/"/>
    </mc:Choice>
  </mc:AlternateContent>
  <xr:revisionPtr revIDLastSave="0" documentId="8_{79247197-3E00-E14B-AC43-2F74D3A27F89}" xr6:coauthVersionLast="47" xr6:coauthVersionMax="47" xr10:uidLastSave="{00000000-0000-0000-0000-000000000000}"/>
  <bookViews>
    <workbookView xWindow="29220" yWindow="2580" windowWidth="24860" windowHeight="14420" xr2:uid="{5755C25D-CB94-3845-8C16-33C90701F45A}"/>
  </bookViews>
  <sheets>
    <sheet name="Instructions" sheetId="10" r:id="rId1"/>
    <sheet name="Matrix Summary" sheetId="2" r:id="rId2"/>
    <sheet name="v2 features, Q2 2022" sheetId="14" r:id="rId3"/>
    <sheet name="Data" sheetId="7" state="hidden" r:id="rId4"/>
  </sheets>
  <definedNames>
    <definedName name="_xlnm.Print_Area" localSheetId="1">'Matrix Summary'!$B$2:$AA$97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85" i="2" l="1"/>
  <c r="AA67" i="2"/>
  <c r="AA27" i="2"/>
  <c r="AA4" i="2"/>
  <c r="R4" i="2"/>
  <c r="X70" i="2"/>
  <c r="I33" i="2"/>
  <c r="V87" i="2" l="1"/>
  <c r="V82" i="2"/>
  <c r="V81" i="2"/>
  <c r="V80" i="2"/>
  <c r="Z70" i="2"/>
  <c r="AA70" i="2"/>
  <c r="Z71" i="2"/>
  <c r="AA71" i="2"/>
  <c r="Z72" i="2"/>
  <c r="AA72" i="2"/>
  <c r="Z73" i="2"/>
  <c r="AA73" i="2"/>
  <c r="Z74" i="2"/>
  <c r="AA74" i="2"/>
  <c r="Z75" i="2"/>
  <c r="AA75" i="2"/>
  <c r="Z76" i="2"/>
  <c r="AA76" i="2"/>
  <c r="Z77" i="2"/>
  <c r="AA77" i="2"/>
  <c r="AA69" i="2"/>
  <c r="Z69" i="2"/>
  <c r="Z30" i="2"/>
  <c r="AA30" i="2"/>
  <c r="Z31" i="2"/>
  <c r="AA31" i="2"/>
  <c r="Z32" i="2"/>
  <c r="AA32" i="2"/>
  <c r="Z33" i="2"/>
  <c r="AA33" i="2"/>
  <c r="Z34" i="2"/>
  <c r="AA34" i="2"/>
  <c r="Z35" i="2"/>
  <c r="AA35" i="2"/>
  <c r="Z36" i="2"/>
  <c r="AA36" i="2"/>
  <c r="Z37" i="2"/>
  <c r="AA37" i="2"/>
  <c r="Z38" i="2"/>
  <c r="AA38" i="2"/>
  <c r="Z39" i="2"/>
  <c r="AA39" i="2"/>
  <c r="Z40" i="2"/>
  <c r="AA40" i="2"/>
  <c r="Z41" i="2"/>
  <c r="AA41" i="2"/>
  <c r="Z42" i="2"/>
  <c r="AA42" i="2"/>
  <c r="Z43" i="2"/>
  <c r="AA43" i="2"/>
  <c r="Z44" i="2"/>
  <c r="AA44" i="2"/>
  <c r="Z45" i="2"/>
  <c r="AA45" i="2"/>
  <c r="Z46" i="2"/>
  <c r="AA46" i="2"/>
  <c r="Z47" i="2"/>
  <c r="AA47" i="2"/>
  <c r="Z48" i="2"/>
  <c r="AA48" i="2"/>
  <c r="Z49" i="2"/>
  <c r="AA49" i="2"/>
  <c r="Z50" i="2"/>
  <c r="AA50" i="2"/>
  <c r="Z51" i="2"/>
  <c r="AA51" i="2"/>
  <c r="Z52" i="2"/>
  <c r="AA52" i="2"/>
  <c r="Z53" i="2"/>
  <c r="AA53" i="2"/>
  <c r="Z54" i="2"/>
  <c r="AA54" i="2"/>
  <c r="Z55" i="2"/>
  <c r="AA55" i="2"/>
  <c r="Z56" i="2"/>
  <c r="AA56" i="2"/>
  <c r="Z57" i="2"/>
  <c r="AA57" i="2"/>
  <c r="Z58" i="2"/>
  <c r="AA58" i="2"/>
  <c r="Z59" i="2"/>
  <c r="AA59" i="2"/>
  <c r="Z60" i="2"/>
  <c r="AA60" i="2"/>
  <c r="Z61" i="2"/>
  <c r="AA61" i="2"/>
  <c r="Z62" i="2"/>
  <c r="AA62" i="2"/>
  <c r="Z63" i="2"/>
  <c r="AA63" i="2"/>
  <c r="Z64" i="2"/>
  <c r="AA64" i="2"/>
  <c r="X71" i="2"/>
  <c r="X72" i="2"/>
  <c r="X73" i="2"/>
  <c r="X74" i="2"/>
  <c r="X75" i="2"/>
  <c r="X76" i="2"/>
  <c r="X77" i="2"/>
  <c r="X69" i="2"/>
  <c r="X62" i="2"/>
  <c r="X63" i="2"/>
  <c r="X64"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29" i="2"/>
  <c r="AA29" i="2"/>
  <c r="Z29" i="2"/>
  <c r="X7" i="2"/>
  <c r="X8" i="2"/>
  <c r="X9" i="2"/>
  <c r="X10" i="2"/>
  <c r="X11" i="2"/>
  <c r="X12" i="2"/>
  <c r="X13" i="2"/>
  <c r="X14" i="2"/>
  <c r="X15" i="2"/>
  <c r="X16" i="2"/>
  <c r="X17" i="2"/>
  <c r="X18" i="2"/>
  <c r="X19" i="2"/>
  <c r="X20" i="2"/>
  <c r="X21" i="2"/>
  <c r="X22" i="2"/>
  <c r="X23" i="2"/>
  <c r="X24" i="2"/>
  <c r="X25" i="2"/>
  <c r="Z7" i="2"/>
  <c r="AA7" i="2"/>
  <c r="Z8" i="2"/>
  <c r="AA8" i="2"/>
  <c r="Z9" i="2"/>
  <c r="AA9" i="2"/>
  <c r="Z10" i="2"/>
  <c r="AA10" i="2"/>
  <c r="Z11" i="2"/>
  <c r="AA11" i="2"/>
  <c r="Z12" i="2"/>
  <c r="AA12" i="2"/>
  <c r="Z13" i="2"/>
  <c r="AA13" i="2"/>
  <c r="Z14" i="2"/>
  <c r="AA14" i="2"/>
  <c r="Z15" i="2"/>
  <c r="AA15" i="2"/>
  <c r="Z16" i="2"/>
  <c r="AA16" i="2"/>
  <c r="Z17" i="2"/>
  <c r="AA17" i="2"/>
  <c r="Z18" i="2"/>
  <c r="AA18" i="2"/>
  <c r="Z19" i="2"/>
  <c r="AA19" i="2"/>
  <c r="Z20" i="2"/>
  <c r="AA20" i="2"/>
  <c r="Z21" i="2"/>
  <c r="AA21" i="2"/>
  <c r="Z22" i="2"/>
  <c r="AA22" i="2"/>
  <c r="Z23" i="2"/>
  <c r="AA23" i="2"/>
  <c r="Z24" i="2"/>
  <c r="AA24" i="2"/>
  <c r="Z25" i="2"/>
  <c r="AA25" i="2"/>
  <c r="AA6" i="2"/>
  <c r="Z6" i="2"/>
  <c r="X6" i="2"/>
  <c r="R92" i="2"/>
  <c r="Q92" i="2"/>
  <c r="R91" i="2"/>
  <c r="Q91" i="2"/>
  <c r="R90" i="2"/>
  <c r="Q90" i="2"/>
  <c r="R89" i="2"/>
  <c r="Q89" i="2"/>
  <c r="R88" i="2"/>
  <c r="Q88" i="2"/>
  <c r="R87" i="2"/>
  <c r="Q87" i="2"/>
  <c r="R86" i="2"/>
  <c r="Q86" i="2"/>
  <c r="R85" i="2"/>
  <c r="Q85" i="2"/>
  <c r="R84" i="2"/>
  <c r="Q84" i="2"/>
  <c r="R83" i="2"/>
  <c r="Q83" i="2"/>
  <c r="R82" i="2"/>
  <c r="Q82" i="2"/>
  <c r="R81" i="2"/>
  <c r="Q81" i="2"/>
  <c r="R80" i="2"/>
  <c r="Q80" i="2"/>
  <c r="R79" i="2"/>
  <c r="Q79" i="2"/>
  <c r="R78" i="2"/>
  <c r="Q78" i="2"/>
  <c r="R77" i="2"/>
  <c r="Q77" i="2"/>
  <c r="R76" i="2"/>
  <c r="Q76" i="2"/>
  <c r="R75" i="2"/>
  <c r="Q75" i="2"/>
  <c r="R74" i="2"/>
  <c r="Q74" i="2"/>
  <c r="R73" i="2"/>
  <c r="Q73" i="2"/>
  <c r="R72" i="2"/>
  <c r="Q72" i="2"/>
  <c r="R71" i="2"/>
  <c r="Q71" i="2"/>
  <c r="R70" i="2"/>
  <c r="Q70" i="2"/>
  <c r="R69" i="2"/>
  <c r="Q69" i="2"/>
  <c r="O92" i="2"/>
  <c r="O91" i="2"/>
  <c r="O90" i="2"/>
  <c r="O89" i="2"/>
  <c r="O88" i="2"/>
  <c r="O87" i="2"/>
  <c r="O86" i="2"/>
  <c r="O85" i="2"/>
  <c r="O84" i="2"/>
  <c r="O83" i="2"/>
  <c r="O82" i="2"/>
  <c r="O81" i="2"/>
  <c r="O80" i="2"/>
  <c r="O79" i="2"/>
  <c r="O78" i="2"/>
  <c r="O77" i="2"/>
  <c r="O76" i="2"/>
  <c r="O75" i="2"/>
  <c r="O74" i="2"/>
  <c r="O73" i="2"/>
  <c r="O72" i="2"/>
  <c r="O71" i="2"/>
  <c r="O70" i="2"/>
  <c r="O69" i="2"/>
  <c r="O64" i="2"/>
  <c r="O63" i="2"/>
  <c r="O62" i="2"/>
  <c r="O61" i="2"/>
  <c r="O60" i="2"/>
  <c r="O59" i="2"/>
  <c r="O58" i="2"/>
  <c r="O57" i="2"/>
  <c r="O56" i="2"/>
  <c r="O55" i="2"/>
  <c r="O54" i="2"/>
  <c r="O53" i="2"/>
  <c r="O52" i="2"/>
  <c r="R49" i="2"/>
  <c r="Q52" i="2"/>
  <c r="R52" i="2"/>
  <c r="Q53" i="2"/>
  <c r="R53" i="2"/>
  <c r="Q54" i="2"/>
  <c r="R54" i="2"/>
  <c r="Q55" i="2"/>
  <c r="R55" i="2"/>
  <c r="Q56" i="2"/>
  <c r="R56" i="2"/>
  <c r="Q57" i="2"/>
  <c r="R57" i="2"/>
  <c r="Q58" i="2"/>
  <c r="R58" i="2"/>
  <c r="Q59" i="2"/>
  <c r="R59" i="2"/>
  <c r="Q60" i="2"/>
  <c r="R60" i="2"/>
  <c r="Q61" i="2"/>
  <c r="R61" i="2"/>
  <c r="Q62" i="2"/>
  <c r="R62" i="2"/>
  <c r="Q63" i="2"/>
  <c r="R63" i="2"/>
  <c r="Q64" i="2"/>
  <c r="R64" i="2"/>
  <c r="R51" i="2"/>
  <c r="Q51" i="2"/>
  <c r="O51" i="2"/>
  <c r="O46" i="2"/>
  <c r="O45" i="2"/>
  <c r="O44" i="2"/>
  <c r="O43" i="2"/>
  <c r="O42" i="2"/>
  <c r="O41" i="2"/>
  <c r="O40" i="2"/>
  <c r="O39" i="2"/>
  <c r="O38" i="2"/>
  <c r="O37" i="2"/>
  <c r="O36" i="2"/>
  <c r="O35" i="2"/>
  <c r="O34" i="2"/>
  <c r="O33" i="2"/>
  <c r="Q33" i="2"/>
  <c r="R33" i="2"/>
  <c r="Q34" i="2"/>
  <c r="R34" i="2"/>
  <c r="Q35" i="2"/>
  <c r="R35" i="2"/>
  <c r="Q36" i="2"/>
  <c r="R36" i="2"/>
  <c r="Q37" i="2"/>
  <c r="R37" i="2"/>
  <c r="Q38" i="2"/>
  <c r="R38" i="2"/>
  <c r="Q39" i="2"/>
  <c r="R39" i="2"/>
  <c r="Q40" i="2"/>
  <c r="R40" i="2"/>
  <c r="Q41" i="2"/>
  <c r="R41" i="2"/>
  <c r="Q42" i="2"/>
  <c r="R42" i="2"/>
  <c r="Q43" i="2"/>
  <c r="R43" i="2"/>
  <c r="Q44" i="2"/>
  <c r="R44" i="2"/>
  <c r="Q45" i="2"/>
  <c r="R45" i="2"/>
  <c r="Q46" i="2"/>
  <c r="R46" i="2"/>
  <c r="O32" i="2"/>
  <c r="R32" i="2"/>
  <c r="Q32" i="2"/>
  <c r="Q7" i="2"/>
  <c r="R7" i="2"/>
  <c r="Q8" i="2"/>
  <c r="R8" i="2"/>
  <c r="Q9" i="2"/>
  <c r="R9" i="2"/>
  <c r="Q10" i="2"/>
  <c r="R10" i="2"/>
  <c r="Q11" i="2"/>
  <c r="R11" i="2"/>
  <c r="Q12" i="2"/>
  <c r="R12" i="2"/>
  <c r="Q13" i="2"/>
  <c r="R13" i="2"/>
  <c r="Q14" i="2"/>
  <c r="R14" i="2"/>
  <c r="Q15" i="2"/>
  <c r="R15" i="2"/>
  <c r="Q16" i="2"/>
  <c r="R16" i="2"/>
  <c r="Q17" i="2"/>
  <c r="R17" i="2"/>
  <c r="Q18" i="2"/>
  <c r="R18" i="2"/>
  <c r="Q19" i="2"/>
  <c r="R19" i="2"/>
  <c r="Q20" i="2"/>
  <c r="R20" i="2"/>
  <c r="Q21" i="2"/>
  <c r="R21" i="2"/>
  <c r="Q22" i="2"/>
  <c r="R22" i="2"/>
  <c r="Q23" i="2"/>
  <c r="R23" i="2"/>
  <c r="Q24" i="2"/>
  <c r="R24" i="2"/>
  <c r="Q25" i="2"/>
  <c r="R25" i="2"/>
  <c r="Q26" i="2"/>
  <c r="R26" i="2"/>
  <c r="Q27" i="2"/>
  <c r="R27" i="2"/>
  <c r="O27" i="2"/>
  <c r="O26" i="2"/>
  <c r="O25" i="2"/>
  <c r="O24" i="2"/>
  <c r="O23" i="2"/>
  <c r="O22" i="2"/>
  <c r="O21" i="2"/>
  <c r="O20" i="2"/>
  <c r="O19" i="2"/>
  <c r="O18" i="2"/>
  <c r="O17" i="2"/>
  <c r="O16" i="2"/>
  <c r="O15" i="2"/>
  <c r="O14" i="2"/>
  <c r="O13" i="2"/>
  <c r="O12" i="2"/>
  <c r="O11" i="2"/>
  <c r="O10" i="2"/>
  <c r="O9" i="2"/>
  <c r="O8" i="2"/>
  <c r="O7" i="2"/>
  <c r="R6" i="2"/>
  <c r="Q6" i="2"/>
  <c r="O6" i="2"/>
  <c r="F80" i="2"/>
  <c r="F81" i="2"/>
  <c r="F82" i="2"/>
  <c r="F83" i="2"/>
  <c r="F84" i="2"/>
  <c r="F85" i="2"/>
  <c r="F86" i="2"/>
  <c r="F87" i="2"/>
  <c r="F88" i="2"/>
  <c r="F89" i="2"/>
  <c r="F90" i="2"/>
  <c r="F79" i="2"/>
  <c r="F57" i="2"/>
  <c r="F58" i="2"/>
  <c r="F59" i="2"/>
  <c r="F60" i="2"/>
  <c r="F61" i="2"/>
  <c r="F62" i="2"/>
  <c r="F63" i="2"/>
  <c r="F64" i="2"/>
  <c r="F65" i="2"/>
  <c r="F66" i="2"/>
  <c r="F67" i="2"/>
  <c r="F68" i="2"/>
  <c r="F69" i="2"/>
  <c r="F70" i="2"/>
  <c r="F71" i="2"/>
  <c r="F72" i="2"/>
  <c r="F73" i="2"/>
  <c r="F74" i="2"/>
  <c r="F36" i="2"/>
  <c r="F37" i="2"/>
  <c r="F38" i="2"/>
  <c r="F39" i="2"/>
  <c r="F40" i="2"/>
  <c r="F41" i="2"/>
  <c r="F42" i="2"/>
  <c r="F43" i="2"/>
  <c r="F44" i="2"/>
  <c r="F45" i="2"/>
  <c r="F46" i="2"/>
  <c r="F47" i="2"/>
  <c r="F48" i="2"/>
  <c r="F49" i="2"/>
  <c r="F50" i="2"/>
  <c r="F51" i="2"/>
  <c r="F35" i="2"/>
  <c r="H80" i="2"/>
  <c r="I80" i="2"/>
  <c r="H81" i="2"/>
  <c r="I81" i="2"/>
  <c r="H82" i="2"/>
  <c r="I82" i="2"/>
  <c r="H83" i="2"/>
  <c r="I83" i="2"/>
  <c r="H84" i="2"/>
  <c r="I84" i="2"/>
  <c r="H85" i="2"/>
  <c r="I85" i="2"/>
  <c r="H86" i="2"/>
  <c r="I86" i="2"/>
  <c r="H87" i="2"/>
  <c r="I87" i="2"/>
  <c r="H88" i="2"/>
  <c r="I88" i="2"/>
  <c r="H89" i="2"/>
  <c r="I89" i="2"/>
  <c r="H90" i="2"/>
  <c r="I90" i="2"/>
  <c r="I79" i="2"/>
  <c r="H79" i="2"/>
  <c r="I54" i="2"/>
  <c r="H57" i="2"/>
  <c r="I57" i="2"/>
  <c r="H58" i="2"/>
  <c r="I58" i="2"/>
  <c r="H59" i="2"/>
  <c r="I59" i="2"/>
  <c r="H60" i="2"/>
  <c r="I60" i="2"/>
  <c r="H61" i="2"/>
  <c r="I61" i="2"/>
  <c r="H62" i="2"/>
  <c r="I62" i="2"/>
  <c r="H63" i="2"/>
  <c r="I63" i="2"/>
  <c r="H64" i="2"/>
  <c r="I64" i="2"/>
  <c r="H65" i="2"/>
  <c r="I65" i="2"/>
  <c r="H66" i="2"/>
  <c r="I66" i="2"/>
  <c r="H67" i="2"/>
  <c r="I67" i="2"/>
  <c r="H68" i="2"/>
  <c r="I68" i="2"/>
  <c r="H69" i="2"/>
  <c r="I69" i="2"/>
  <c r="H70" i="2"/>
  <c r="I70" i="2"/>
  <c r="H71" i="2"/>
  <c r="I71" i="2"/>
  <c r="H72" i="2"/>
  <c r="I72" i="2"/>
  <c r="H73" i="2"/>
  <c r="I73" i="2"/>
  <c r="H74" i="2"/>
  <c r="I74" i="2"/>
  <c r="I56" i="2"/>
  <c r="H56" i="2"/>
  <c r="F56" i="2"/>
  <c r="H36" i="2"/>
  <c r="I36" i="2"/>
  <c r="H37" i="2"/>
  <c r="I37" i="2"/>
  <c r="H38" i="2"/>
  <c r="I38" i="2"/>
  <c r="H39" i="2"/>
  <c r="I39" i="2"/>
  <c r="H40" i="2"/>
  <c r="I40" i="2"/>
  <c r="H41" i="2"/>
  <c r="I41" i="2"/>
  <c r="H42" i="2"/>
  <c r="I42" i="2"/>
  <c r="H43" i="2"/>
  <c r="I43" i="2"/>
  <c r="H44" i="2"/>
  <c r="I44" i="2"/>
  <c r="H45" i="2"/>
  <c r="I45" i="2"/>
  <c r="H46" i="2"/>
  <c r="I46" i="2"/>
  <c r="H47" i="2"/>
  <c r="I47" i="2"/>
  <c r="H48" i="2"/>
  <c r="I48" i="2"/>
  <c r="H49" i="2"/>
  <c r="I49" i="2"/>
  <c r="H50" i="2"/>
  <c r="I50" i="2"/>
  <c r="H51" i="2"/>
  <c r="I51" i="2"/>
  <c r="I35" i="2"/>
  <c r="H35" i="2"/>
  <c r="H7" i="2"/>
  <c r="I7" i="2"/>
  <c r="H8" i="2"/>
  <c r="I8" i="2"/>
  <c r="H9" i="2"/>
  <c r="I9" i="2"/>
  <c r="H10" i="2"/>
  <c r="I10" i="2"/>
  <c r="H11" i="2"/>
  <c r="I11" i="2"/>
  <c r="H12" i="2"/>
  <c r="I12" i="2"/>
  <c r="H13" i="2"/>
  <c r="I13" i="2"/>
  <c r="H14" i="2"/>
  <c r="I14" i="2"/>
  <c r="H15" i="2"/>
  <c r="I15" i="2"/>
  <c r="H16" i="2"/>
  <c r="I16" i="2"/>
  <c r="H17" i="2"/>
  <c r="I17" i="2"/>
  <c r="H18" i="2"/>
  <c r="I18" i="2"/>
  <c r="H19" i="2"/>
  <c r="I19" i="2"/>
  <c r="H20" i="2"/>
  <c r="I20" i="2"/>
  <c r="H21" i="2"/>
  <c r="I21" i="2"/>
  <c r="H22" i="2"/>
  <c r="I22" i="2"/>
  <c r="H23" i="2"/>
  <c r="I23" i="2"/>
  <c r="H24" i="2"/>
  <c r="I24" i="2"/>
  <c r="H25" i="2"/>
  <c r="I25" i="2"/>
  <c r="H26" i="2"/>
  <c r="I26" i="2"/>
  <c r="H27" i="2"/>
  <c r="I27" i="2"/>
  <c r="H28" i="2"/>
  <c r="I28" i="2"/>
  <c r="H29" i="2"/>
  <c r="I29" i="2"/>
  <c r="H30" i="2"/>
  <c r="I30" i="2"/>
  <c r="F7" i="2"/>
  <c r="F8" i="2"/>
  <c r="F9" i="2"/>
  <c r="F10" i="2"/>
  <c r="F11" i="2"/>
  <c r="F12" i="2"/>
  <c r="F13" i="2"/>
  <c r="F14" i="2"/>
  <c r="F15" i="2"/>
  <c r="F16" i="2"/>
  <c r="F17" i="2"/>
  <c r="F18" i="2"/>
  <c r="F19" i="2"/>
  <c r="F20" i="2"/>
  <c r="F21" i="2"/>
  <c r="F22" i="2"/>
  <c r="F23" i="2"/>
  <c r="F24" i="2"/>
  <c r="F25" i="2"/>
  <c r="F26" i="2"/>
  <c r="F27" i="2"/>
  <c r="F28" i="2"/>
  <c r="F29" i="2"/>
  <c r="F30" i="2"/>
  <c r="I224" i="7"/>
  <c r="W69" i="2" s="1"/>
  <c r="I6" i="2"/>
  <c r="H6" i="2"/>
  <c r="F6" i="2"/>
  <c r="I206" i="7"/>
  <c r="I207" i="7"/>
  <c r="I208" i="7"/>
  <c r="I209" i="7"/>
  <c r="I210" i="7"/>
  <c r="I211" i="7"/>
  <c r="I212" i="7"/>
  <c r="I213" i="7"/>
  <c r="I214" i="7"/>
  <c r="I215" i="7"/>
  <c r="I216" i="7"/>
  <c r="W70" i="2" s="1"/>
  <c r="I217" i="7"/>
  <c r="W71" i="2" s="1"/>
  <c r="I218" i="7"/>
  <c r="W72" i="2" s="1"/>
  <c r="I219" i="7"/>
  <c r="W73" i="2" s="1"/>
  <c r="I220" i="7"/>
  <c r="W74" i="2" s="1"/>
  <c r="I221" i="7"/>
  <c r="W75" i="2" s="1"/>
  <c r="I222" i="7"/>
  <c r="W76" i="2" s="1"/>
  <c r="I223" i="7"/>
  <c r="W77" i="2" s="1"/>
  <c r="R67" i="2"/>
  <c r="I4" i="2"/>
  <c r="R30" i="2"/>
  <c r="I77" i="2"/>
  <c r="I2" i="7"/>
  <c r="E6" i="2" s="1"/>
  <c r="I3" i="7"/>
  <c r="E7" i="2" s="1"/>
  <c r="I4" i="7"/>
  <c r="E8" i="2" s="1"/>
  <c r="I5" i="7"/>
  <c r="E9" i="2" s="1"/>
  <c r="I6" i="7"/>
  <c r="E10" i="2" s="1"/>
  <c r="I7" i="7"/>
  <c r="E11" i="2" s="1"/>
  <c r="I8" i="7"/>
  <c r="E12" i="2" s="1"/>
  <c r="I9" i="7"/>
  <c r="E13" i="2" s="1"/>
  <c r="I10" i="7"/>
  <c r="E14" i="2" s="1"/>
  <c r="I11" i="7"/>
  <c r="E15" i="2" s="1"/>
  <c r="I12" i="7"/>
  <c r="E16" i="2" s="1"/>
  <c r="I13" i="7"/>
  <c r="E17" i="2" s="1"/>
  <c r="I14" i="7"/>
  <c r="E18" i="2" s="1"/>
  <c r="I15" i="7"/>
  <c r="E19" i="2" s="1"/>
  <c r="I16" i="7"/>
  <c r="E20" i="2" s="1"/>
  <c r="I17" i="7"/>
  <c r="E21" i="2" s="1"/>
  <c r="I18" i="7"/>
  <c r="E22" i="2" s="1"/>
  <c r="I19" i="7"/>
  <c r="E23" i="2" s="1"/>
  <c r="I20" i="7"/>
  <c r="E24" i="2" s="1"/>
  <c r="I21" i="7"/>
  <c r="E25" i="2" s="1"/>
  <c r="I22" i="7"/>
  <c r="E26" i="2" s="1"/>
  <c r="I23" i="7"/>
  <c r="E27" i="2" s="1"/>
  <c r="I24" i="7"/>
  <c r="E28" i="2" s="1"/>
  <c r="I25" i="7"/>
  <c r="E29" i="2" s="1"/>
  <c r="I26" i="7"/>
  <c r="E30" i="2" s="1"/>
  <c r="I27" i="7"/>
  <c r="E35" i="2" s="1"/>
  <c r="I28" i="7"/>
  <c r="E36" i="2" s="1"/>
  <c r="I29" i="7"/>
  <c r="E37" i="2" s="1"/>
  <c r="I30" i="7"/>
  <c r="E38" i="2" s="1"/>
  <c r="I31" i="7"/>
  <c r="E39" i="2" s="1"/>
  <c r="I32" i="7"/>
  <c r="E40" i="2" s="1"/>
  <c r="I33" i="7"/>
  <c r="E41" i="2" s="1"/>
  <c r="I34" i="7"/>
  <c r="E42" i="2" s="1"/>
  <c r="I35" i="7"/>
  <c r="E43" i="2" s="1"/>
  <c r="I36" i="7"/>
  <c r="E44" i="2" s="1"/>
  <c r="I37" i="7"/>
  <c r="E45" i="2" s="1"/>
  <c r="I38" i="7"/>
  <c r="E46" i="2" s="1"/>
  <c r="I39" i="7"/>
  <c r="E47" i="2" s="1"/>
  <c r="I40" i="7"/>
  <c r="E48" i="2" s="1"/>
  <c r="I41" i="7"/>
  <c r="E49" i="2" s="1"/>
  <c r="I42" i="7"/>
  <c r="E50" i="2" s="1"/>
  <c r="I43" i="7"/>
  <c r="E51" i="2" s="1"/>
  <c r="I44" i="7"/>
  <c r="E56" i="2" s="1"/>
  <c r="I45" i="7"/>
  <c r="E57" i="2" s="1"/>
  <c r="I46" i="7"/>
  <c r="E58" i="2" s="1"/>
  <c r="I47" i="7"/>
  <c r="E59" i="2" s="1"/>
  <c r="I48" i="7"/>
  <c r="E60" i="2" s="1"/>
  <c r="I49" i="7"/>
  <c r="E61" i="2" s="1"/>
  <c r="I50" i="7"/>
  <c r="E62" i="2" s="1"/>
  <c r="I51" i="7"/>
  <c r="E63" i="2" s="1"/>
  <c r="I52" i="7"/>
  <c r="E64" i="2" s="1"/>
  <c r="I53" i="7"/>
  <c r="E65" i="2" s="1"/>
  <c r="I54" i="7"/>
  <c r="E66" i="2" s="1"/>
  <c r="I55" i="7"/>
  <c r="E67" i="2" s="1"/>
  <c r="I56" i="7"/>
  <c r="E68" i="2" s="1"/>
  <c r="I57" i="7"/>
  <c r="E69" i="2" s="1"/>
  <c r="I58" i="7"/>
  <c r="E70" i="2" s="1"/>
  <c r="I59" i="7"/>
  <c r="E71" i="2" s="1"/>
  <c r="I60" i="7"/>
  <c r="E72" i="2" s="1"/>
  <c r="I61" i="7"/>
  <c r="E73" i="2" s="1"/>
  <c r="I62" i="7"/>
  <c r="E74" i="2" s="1"/>
  <c r="I63" i="7"/>
  <c r="E79" i="2" s="1"/>
  <c r="I64" i="7"/>
  <c r="E80" i="2" s="1"/>
  <c r="I65" i="7"/>
  <c r="E81" i="2" s="1"/>
  <c r="I66" i="7"/>
  <c r="E82" i="2" s="1"/>
  <c r="I67" i="7"/>
  <c r="E83" i="2" s="1"/>
  <c r="I68" i="7"/>
  <c r="E84" i="2" s="1"/>
  <c r="I69" i="7"/>
  <c r="E85" i="2" s="1"/>
  <c r="I70" i="7"/>
  <c r="E86" i="2" s="1"/>
  <c r="I71" i="7"/>
  <c r="E87" i="2" s="1"/>
  <c r="I72" i="7"/>
  <c r="E88" i="2" s="1"/>
  <c r="I73" i="7"/>
  <c r="E89" i="2" s="1"/>
  <c r="I74" i="7"/>
  <c r="E90" i="2" s="1"/>
  <c r="I75" i="7"/>
  <c r="N6" i="2" s="1"/>
  <c r="I76" i="7"/>
  <c r="N7" i="2" s="1"/>
  <c r="I77" i="7"/>
  <c r="N8" i="2" s="1"/>
  <c r="I78" i="7"/>
  <c r="N9" i="2" s="1"/>
  <c r="I79" i="7"/>
  <c r="N10" i="2" s="1"/>
  <c r="I80" i="7"/>
  <c r="N11" i="2" s="1"/>
  <c r="I81" i="7"/>
  <c r="N12" i="2" s="1"/>
  <c r="I82" i="7"/>
  <c r="N13" i="2" s="1"/>
  <c r="I83" i="7"/>
  <c r="N14" i="2" s="1"/>
  <c r="I84" i="7"/>
  <c r="N15" i="2" s="1"/>
  <c r="I85" i="7"/>
  <c r="N16" i="2" s="1"/>
  <c r="I86" i="7"/>
  <c r="N17" i="2" s="1"/>
  <c r="I87" i="7"/>
  <c r="N18" i="2" s="1"/>
  <c r="I88" i="7"/>
  <c r="N19" i="2" s="1"/>
  <c r="I89" i="7"/>
  <c r="N20" i="2" s="1"/>
  <c r="I90" i="7"/>
  <c r="N21" i="2" s="1"/>
  <c r="I91" i="7"/>
  <c r="N22" i="2" s="1"/>
  <c r="I92" i="7"/>
  <c r="N23" i="2" s="1"/>
  <c r="I93" i="7"/>
  <c r="N24" i="2" s="1"/>
  <c r="I94" i="7"/>
  <c r="N25" i="2" s="1"/>
  <c r="I95" i="7"/>
  <c r="N26" i="2" s="1"/>
  <c r="I96" i="7"/>
  <c r="N27" i="2" s="1"/>
  <c r="I97" i="7"/>
  <c r="N32" i="2" s="1"/>
  <c r="I98" i="7"/>
  <c r="N33" i="2" s="1"/>
  <c r="I99" i="7"/>
  <c r="N34" i="2" s="1"/>
  <c r="I100" i="7"/>
  <c r="N35" i="2" s="1"/>
  <c r="I101" i="7"/>
  <c r="N36" i="2" s="1"/>
  <c r="I102" i="7"/>
  <c r="N37" i="2" s="1"/>
  <c r="I103" i="7"/>
  <c r="N38" i="2" s="1"/>
  <c r="I104" i="7"/>
  <c r="N39" i="2" s="1"/>
  <c r="I105" i="7"/>
  <c r="N40" i="2" s="1"/>
  <c r="I106" i="7"/>
  <c r="N41" i="2" s="1"/>
  <c r="I107" i="7"/>
  <c r="N42" i="2" s="1"/>
  <c r="I108" i="7"/>
  <c r="N43" i="2" s="1"/>
  <c r="I109" i="7"/>
  <c r="N44" i="2" s="1"/>
  <c r="I110" i="7"/>
  <c r="N45" i="2" s="1"/>
  <c r="I111" i="7"/>
  <c r="N46" i="2" s="1"/>
  <c r="I112" i="7"/>
  <c r="N51" i="2" s="1"/>
  <c r="I113" i="7"/>
  <c r="N52" i="2" s="1"/>
  <c r="I114" i="7"/>
  <c r="N53" i="2" s="1"/>
  <c r="I115" i="7"/>
  <c r="N54" i="2" s="1"/>
  <c r="I116" i="7"/>
  <c r="N55" i="2" s="1"/>
  <c r="I117" i="7"/>
  <c r="N56" i="2" s="1"/>
  <c r="I118" i="7"/>
  <c r="N57" i="2" s="1"/>
  <c r="I119" i="7"/>
  <c r="N58" i="2" s="1"/>
  <c r="I120" i="7"/>
  <c r="N59" i="2" s="1"/>
  <c r="I121" i="7"/>
  <c r="N60" i="2" s="1"/>
  <c r="I122" i="7"/>
  <c r="N61" i="2" s="1"/>
  <c r="I123" i="7"/>
  <c r="N62" i="2" s="1"/>
  <c r="I124" i="7"/>
  <c r="N63" i="2" s="1"/>
  <c r="I125" i="7"/>
  <c r="N64" i="2" s="1"/>
  <c r="I126" i="7"/>
  <c r="N69" i="2" s="1"/>
  <c r="I127" i="7"/>
  <c r="N70" i="2" s="1"/>
  <c r="I128" i="7"/>
  <c r="N71" i="2" s="1"/>
  <c r="I129" i="7"/>
  <c r="N72" i="2" s="1"/>
  <c r="I130" i="7"/>
  <c r="N73" i="2" s="1"/>
  <c r="I131" i="7"/>
  <c r="N74" i="2" s="1"/>
  <c r="I132" i="7"/>
  <c r="N75" i="2" s="1"/>
  <c r="I133" i="7"/>
  <c r="N76" i="2" s="1"/>
  <c r="I134" i="7"/>
  <c r="N77" i="2" s="1"/>
  <c r="I135" i="7"/>
  <c r="N78" i="2" s="1"/>
  <c r="I136" i="7"/>
  <c r="N79" i="2" s="1"/>
  <c r="I137" i="7"/>
  <c r="N80" i="2" s="1"/>
  <c r="I138" i="7"/>
  <c r="N81" i="2" s="1"/>
  <c r="I139" i="7"/>
  <c r="N82" i="2" s="1"/>
  <c r="I140" i="7"/>
  <c r="N83" i="2" s="1"/>
  <c r="I141" i="7"/>
  <c r="N84" i="2" s="1"/>
  <c r="I142" i="7"/>
  <c r="N85" i="2" s="1"/>
  <c r="I143" i="7"/>
  <c r="N86" i="2" s="1"/>
  <c r="I144" i="7"/>
  <c r="N87" i="2" s="1"/>
  <c r="I145" i="7"/>
  <c r="N88" i="2" s="1"/>
  <c r="I146" i="7"/>
  <c r="N89" i="2" s="1"/>
  <c r="I147" i="7"/>
  <c r="N90" i="2" s="1"/>
  <c r="I148" i="7"/>
  <c r="N91" i="2" s="1"/>
  <c r="I149" i="7"/>
  <c r="N92" i="2" s="1"/>
  <c r="I150" i="7"/>
  <c r="W6" i="2" s="1"/>
  <c r="I151" i="7"/>
  <c r="W7" i="2" s="1"/>
  <c r="I152" i="7"/>
  <c r="W8" i="2" s="1"/>
  <c r="I153" i="7"/>
  <c r="W9" i="2" s="1"/>
  <c r="I154" i="7"/>
  <c r="W10" i="2" s="1"/>
  <c r="I155" i="7"/>
  <c r="W11" i="2" s="1"/>
  <c r="I156" i="7"/>
  <c r="W12" i="2" s="1"/>
  <c r="I157" i="7"/>
  <c r="W13" i="2" s="1"/>
  <c r="I158" i="7"/>
  <c r="W14" i="2" s="1"/>
  <c r="I159" i="7"/>
  <c r="W15" i="2" s="1"/>
  <c r="I160" i="7"/>
  <c r="W16" i="2" s="1"/>
  <c r="I161" i="7"/>
  <c r="W17" i="2" s="1"/>
  <c r="I162" i="7"/>
  <c r="W18" i="2" s="1"/>
  <c r="I163" i="7"/>
  <c r="W19" i="2" s="1"/>
  <c r="I164" i="7"/>
  <c r="W20" i="2" s="1"/>
  <c r="I165" i="7"/>
  <c r="W21" i="2" s="1"/>
  <c r="I166" i="7"/>
  <c r="W22" i="2" s="1"/>
  <c r="I167" i="7"/>
  <c r="W23" i="2" s="1"/>
  <c r="I168" i="7"/>
  <c r="W24" i="2" s="1"/>
  <c r="I169" i="7"/>
  <c r="W25" i="2" s="1"/>
  <c r="I170" i="7"/>
  <c r="W29" i="2" s="1"/>
  <c r="I171" i="7"/>
  <c r="W30" i="2" s="1"/>
  <c r="I172" i="7"/>
  <c r="W31" i="2" s="1"/>
  <c r="I173" i="7"/>
  <c r="W32" i="2" s="1"/>
  <c r="I174" i="7"/>
  <c r="W33" i="2" s="1"/>
  <c r="I175" i="7"/>
  <c r="W34" i="2" s="1"/>
  <c r="I176" i="7"/>
  <c r="W35" i="2" s="1"/>
  <c r="I177" i="7"/>
  <c r="W36" i="2" s="1"/>
  <c r="I178" i="7"/>
  <c r="W37" i="2" s="1"/>
  <c r="I179" i="7"/>
  <c r="W38" i="2" s="1"/>
  <c r="I180" i="7"/>
  <c r="W39" i="2" s="1"/>
  <c r="I181" i="7"/>
  <c r="W40" i="2" s="1"/>
  <c r="I182" i="7"/>
  <c r="W41" i="2" s="1"/>
  <c r="I183" i="7"/>
  <c r="W42" i="2" s="1"/>
  <c r="I184" i="7"/>
  <c r="W43" i="2" s="1"/>
  <c r="I185" i="7"/>
  <c r="W44" i="2" s="1"/>
  <c r="I186" i="7"/>
  <c r="W45" i="2" s="1"/>
  <c r="I187" i="7"/>
  <c r="W46" i="2" s="1"/>
  <c r="I188" i="7"/>
  <c r="W47" i="2" s="1"/>
  <c r="I189" i="7"/>
  <c r="W48" i="2" s="1"/>
  <c r="I190" i="7"/>
  <c r="W49" i="2" s="1"/>
  <c r="I191" i="7"/>
  <c r="W50" i="2" s="1"/>
  <c r="I192" i="7"/>
  <c r="W51" i="2" s="1"/>
  <c r="I193" i="7"/>
  <c r="W52" i="2" s="1"/>
  <c r="I194" i="7"/>
  <c r="W53" i="2" s="1"/>
  <c r="I195" i="7"/>
  <c r="W54" i="2" s="1"/>
  <c r="I196" i="7"/>
  <c r="W55" i="2" s="1"/>
  <c r="I197" i="7"/>
  <c r="W56" i="2" s="1"/>
  <c r="I198" i="7"/>
  <c r="W57" i="2" s="1"/>
  <c r="I199" i="7"/>
  <c r="W58" i="2" s="1"/>
  <c r="I200" i="7"/>
  <c r="W59" i="2" s="1"/>
  <c r="I201" i="7"/>
  <c r="W60" i="2" s="1"/>
  <c r="I202" i="7"/>
  <c r="W61" i="2" s="1"/>
  <c r="I203" i="7"/>
  <c r="W62" i="2" s="1"/>
  <c r="I204" i="7"/>
  <c r="W63" i="2" s="1"/>
  <c r="I205" i="7"/>
  <c r="W64" i="2" s="1"/>
  <c r="Y95" i="2" l="1"/>
  <c r="Y96" i="2" s="1"/>
  <c r="V86" i="2" l="1"/>
</calcChain>
</file>

<file path=xl/sharedStrings.xml><?xml version="1.0" encoding="utf-8"?>
<sst xmlns="http://schemas.openxmlformats.org/spreadsheetml/2006/main" count="2999" uniqueCount="1420">
  <si>
    <t>AIR</t>
  </si>
  <si>
    <t>LIGHT</t>
  </si>
  <si>
    <t>MIND</t>
  </si>
  <si>
    <t>Y</t>
  </si>
  <si>
    <t>?</t>
  </si>
  <si>
    <t>Weight</t>
  </si>
  <si>
    <t>ID</t>
  </si>
  <si>
    <t>Part Name</t>
  </si>
  <si>
    <t>A01.1</t>
  </si>
  <si>
    <t>Meet Thresholds for Particulate Matter</t>
  </si>
  <si>
    <t>L01.1</t>
  </si>
  <si>
    <t>Provide Indoor Light</t>
  </si>
  <si>
    <t>M01.1</t>
  </si>
  <si>
    <t>Promote Mental Health and Well-being</t>
  </si>
  <si>
    <t>A01.2</t>
  </si>
  <si>
    <t>Meet Thresholds for Organic Gases</t>
  </si>
  <si>
    <t>L02.1</t>
  </si>
  <si>
    <t>Provide Visual Acuity</t>
  </si>
  <si>
    <t>M02.1</t>
  </si>
  <si>
    <t>Provide Connection to Nature</t>
  </si>
  <si>
    <t>A01.3</t>
  </si>
  <si>
    <t>Meet Thresholds for Inorganic Gases</t>
  </si>
  <si>
    <t>L03.1</t>
  </si>
  <si>
    <t>Meet Lighting for Day-Active People</t>
  </si>
  <si>
    <t>M02.2</t>
  </si>
  <si>
    <t>Provide Connection to Place</t>
  </si>
  <si>
    <t>A01.4</t>
  </si>
  <si>
    <t>Meet Thresholds for Radon</t>
  </si>
  <si>
    <t>L04.1</t>
  </si>
  <si>
    <t>Manage Glare from Electric Lighting</t>
  </si>
  <si>
    <t>M03.1</t>
  </si>
  <si>
    <t>Offer Mental Health Screening</t>
  </si>
  <si>
    <t>A01.5</t>
  </si>
  <si>
    <t>L05.1</t>
  </si>
  <si>
    <t>Implement Daylight Plan</t>
  </si>
  <si>
    <t>M03.2</t>
  </si>
  <si>
    <t>Offer Mental Health Services</t>
  </si>
  <si>
    <t>A02.1</t>
  </si>
  <si>
    <t>Prohibit Indoor Smoking</t>
  </si>
  <si>
    <t>L05.2</t>
  </si>
  <si>
    <t>Integrate Solar Shading</t>
  </si>
  <si>
    <t>M03.3</t>
  </si>
  <si>
    <t>Offer Workplace Support</t>
  </si>
  <si>
    <t>A02.2</t>
  </si>
  <si>
    <t>Prohibit Outdoor Smoking</t>
  </si>
  <si>
    <t>L06.1</t>
  </si>
  <si>
    <t>Conduct Daylight Simulation</t>
  </si>
  <si>
    <t>M03.4</t>
  </si>
  <si>
    <t>A03.1</t>
  </si>
  <si>
    <t>Ensure Adequate Ventilation</t>
  </si>
  <si>
    <t>L07.1</t>
  </si>
  <si>
    <t>Balance Visual Lighting</t>
  </si>
  <si>
    <t>M04.1</t>
  </si>
  <si>
    <t>Offer Mental Health Education</t>
  </si>
  <si>
    <t>A04.1</t>
  </si>
  <si>
    <t>Mitigate Construction Pollution</t>
  </si>
  <si>
    <t>L08.1</t>
  </si>
  <si>
    <t>Enhance Color Rendering Quality</t>
  </si>
  <si>
    <t>M04.2</t>
  </si>
  <si>
    <t>Offer Mental Health Education for Managers</t>
  </si>
  <si>
    <t>A05.1</t>
  </si>
  <si>
    <t>Meet Enhanced Thresholds for Particulate Matter</t>
  </si>
  <si>
    <t>L08.2</t>
  </si>
  <si>
    <t>Manage Flicker</t>
  </si>
  <si>
    <t>M05.1</t>
  </si>
  <si>
    <t>Develop Stress Management Plan</t>
  </si>
  <si>
    <t>A05.2</t>
  </si>
  <si>
    <t>Meet Enhanced Thresholds for Organic Gases</t>
  </si>
  <si>
    <t>L09.1</t>
  </si>
  <si>
    <t>Enhance Occupant Controllability</t>
  </si>
  <si>
    <t>M06.1</t>
  </si>
  <si>
    <t>Support Healthy Working Hours</t>
  </si>
  <si>
    <t>A05.3</t>
  </si>
  <si>
    <t>Meet Enhanced Thresholds for Inorganic Gases</t>
  </si>
  <si>
    <t>L09.2</t>
  </si>
  <si>
    <t>Provide Supplemental Lighting</t>
  </si>
  <si>
    <t>M06.2</t>
  </si>
  <si>
    <t>Provide Nap Policy and Space</t>
  </si>
  <si>
    <t>A06.1</t>
  </si>
  <si>
    <t>Increase Outdoor Air Supply</t>
  </si>
  <si>
    <t>M07.1</t>
  </si>
  <si>
    <t>Provide Restorative Space</t>
  </si>
  <si>
    <t>A06.2</t>
  </si>
  <si>
    <t>Improve Ventilation Effectiveness</t>
  </si>
  <si>
    <t>MOVEMENT</t>
  </si>
  <si>
    <t>M08.1</t>
  </si>
  <si>
    <t>Provide Restorative Programming</t>
  </si>
  <si>
    <t>A07.1</t>
  </si>
  <si>
    <t>Provide Operable Windows</t>
  </si>
  <si>
    <t>M09.1</t>
  </si>
  <si>
    <t>Provide Nature Access Indoors</t>
  </si>
  <si>
    <t>A07.2</t>
  </si>
  <si>
    <t>V01.1</t>
  </si>
  <si>
    <t>Design Active Buildings and Communities</t>
  </si>
  <si>
    <t>M09.2</t>
  </si>
  <si>
    <t>Provide Nature Access Outdoors</t>
  </si>
  <si>
    <t>A08.1</t>
  </si>
  <si>
    <t>Install Indoor Air Monitors</t>
  </si>
  <si>
    <t>V02.1</t>
  </si>
  <si>
    <t>Support Visual Ergonomics</t>
  </si>
  <si>
    <t>M10.1</t>
  </si>
  <si>
    <t>Provide Tobacco Cessation Resources</t>
  </si>
  <si>
    <t>A08.2</t>
  </si>
  <si>
    <t>Promote Air Quality Awareness</t>
  </si>
  <si>
    <t>V02.2</t>
  </si>
  <si>
    <t>Provide Height-Adjustable Work Surfaces</t>
  </si>
  <si>
    <t>M10.2</t>
  </si>
  <si>
    <t>Limit Tobacco Availability</t>
  </si>
  <si>
    <t>A09.1</t>
  </si>
  <si>
    <t>Design Healthy Entryways</t>
  </si>
  <si>
    <t>V02.3</t>
  </si>
  <si>
    <t>Provide Chair Adjustability</t>
  </si>
  <si>
    <t>M11.1</t>
  </si>
  <si>
    <t>Offer Substance Use Education</t>
  </si>
  <si>
    <t>A09.2</t>
  </si>
  <si>
    <t>Perform Envelope Commissioning</t>
  </si>
  <si>
    <t>V02.4</t>
  </si>
  <si>
    <t>Provide Support at Standing Workstations</t>
  </si>
  <si>
    <t>M11.2</t>
  </si>
  <si>
    <t>Provide Substance Use and Addiction Services</t>
  </si>
  <si>
    <t>A10.1</t>
  </si>
  <si>
    <t>Manage Combustion</t>
  </si>
  <si>
    <t>V02.5</t>
  </si>
  <si>
    <t>Provide Workstation Orientation</t>
  </si>
  <si>
    <t>A11.1</t>
  </si>
  <si>
    <t>Manage Pollution and Exhaust</t>
  </si>
  <si>
    <t>V03.1</t>
  </si>
  <si>
    <t>Design Aesthetic Staircases</t>
  </si>
  <si>
    <t>COMMUNITY</t>
  </si>
  <si>
    <t>A12.1</t>
  </si>
  <si>
    <t>Implement Particle Filtration</t>
  </si>
  <si>
    <t>V03.2</t>
  </si>
  <si>
    <t>Integrate Point-of-Decision Signage</t>
  </si>
  <si>
    <t>A13.1</t>
  </si>
  <si>
    <t>Improve Supply Air</t>
  </si>
  <si>
    <t>V03.3</t>
  </si>
  <si>
    <t>Promote Visible Stairs</t>
  </si>
  <si>
    <t>C01.1</t>
  </si>
  <si>
    <t>Provide WELL Feature Guide</t>
  </si>
  <si>
    <t>A14.1</t>
  </si>
  <si>
    <t>V04.1</t>
  </si>
  <si>
    <t>Provide Cycling Infrastructure</t>
  </si>
  <si>
    <t>C02.1</t>
  </si>
  <si>
    <t>Facilitate Stakeholder Charrette</t>
  </si>
  <si>
    <t>V04.2</t>
  </si>
  <si>
    <t>Provide Showers, Lockers and Changing Facilities</t>
  </si>
  <si>
    <t>C02.2</t>
  </si>
  <si>
    <t>Promote Health-Oriented Mission</t>
  </si>
  <si>
    <t>V05.1</t>
  </si>
  <si>
    <t>Select Sites with Pedestrian-friendly Streets</t>
  </si>
  <si>
    <t>C03.1</t>
  </si>
  <si>
    <t>Develop Emergency Preparedness Plan</t>
  </si>
  <si>
    <t>WATER</t>
  </si>
  <si>
    <t>V05.2</t>
  </si>
  <si>
    <t>Select Sites with Access to Mass Transit</t>
  </si>
  <si>
    <t>C04.1</t>
  </si>
  <si>
    <t>Select Project Survey</t>
  </si>
  <si>
    <t>V06.1</t>
  </si>
  <si>
    <t>Offer Physical Activity Opportunities</t>
  </si>
  <si>
    <t>Administer Survey and Report Results</t>
  </si>
  <si>
    <t>W01.1</t>
  </si>
  <si>
    <t>Verify Water Quality Indicators</t>
  </si>
  <si>
    <t>V07.1</t>
  </si>
  <si>
    <t>Provide Active Workstations</t>
  </si>
  <si>
    <t>C05.1</t>
  </si>
  <si>
    <t>Utilize Enhanced Survey</t>
  </si>
  <si>
    <t>W02.1</t>
  </si>
  <si>
    <t>Meet Chemical Thresholds</t>
  </si>
  <si>
    <t>V08.1</t>
  </si>
  <si>
    <t>Provide Indoor Activity Spaces</t>
  </si>
  <si>
    <t>C05.2</t>
  </si>
  <si>
    <t>Utilize Pre- and Post-Occupancy Survey</t>
  </si>
  <si>
    <t>W02.2</t>
  </si>
  <si>
    <t>Meet Thresholds for Organics and Pesticides</t>
  </si>
  <si>
    <t>V08.2</t>
  </si>
  <si>
    <t>Provide Outdoor Physical Activity Space</t>
  </si>
  <si>
    <t>C05.3</t>
  </si>
  <si>
    <t>Implement Action Plan</t>
  </si>
  <si>
    <t>W03.1</t>
  </si>
  <si>
    <t>Monitor Chemical and Biological Water Quality</t>
  </si>
  <si>
    <t>V09.1</t>
  </si>
  <si>
    <t>Offer Physical Activity Incentives</t>
  </si>
  <si>
    <t>C05.4</t>
  </si>
  <si>
    <t>Facilitate Interviews, Focus Groups and/or Observation</t>
  </si>
  <si>
    <t>W03.2</t>
  </si>
  <si>
    <t>Implement Legionella Management Plan</t>
  </si>
  <si>
    <t>V10.1</t>
  </si>
  <si>
    <t>Provide Self-Monitoring Tools</t>
  </si>
  <si>
    <t>C06.1</t>
  </si>
  <si>
    <t>Promote Health Benefits</t>
  </si>
  <si>
    <t>W04.1</t>
  </si>
  <si>
    <t>Meet Thresholds for Drinking Water Taste</t>
  </si>
  <si>
    <t>Implement an Ergonomics Program</t>
  </si>
  <si>
    <t>C06.2</t>
  </si>
  <si>
    <t>Offer On-Demand Health Services</t>
  </si>
  <si>
    <t>W05.1</t>
  </si>
  <si>
    <t>Assess and Maintain Drinking Water Quality</t>
  </si>
  <si>
    <t>Commit to Ergonomic Improvements</t>
  </si>
  <si>
    <t>C06.3</t>
  </si>
  <si>
    <t>Offer Sick Leave</t>
  </si>
  <si>
    <t>W05.2</t>
  </si>
  <si>
    <t>Promote Drinking Water Transparency</t>
  </si>
  <si>
    <t>Support Remote Work Ergonomics</t>
  </si>
  <si>
    <t>C07.1</t>
  </si>
  <si>
    <t>Promote Culture of Health</t>
  </si>
  <si>
    <t>W06.1</t>
  </si>
  <si>
    <t>Ensure Drinking Water Access</t>
  </si>
  <si>
    <t>C07.2</t>
  </si>
  <si>
    <t>W07.1</t>
  </si>
  <si>
    <t>Design Envelope for Moisture Protection</t>
  </si>
  <si>
    <t>THERMAL COMFORT</t>
  </si>
  <si>
    <t>C08.1</t>
  </si>
  <si>
    <t>Offer New Parent Leave</t>
  </si>
  <si>
    <t>W07.2</t>
  </si>
  <si>
    <t>Design Interiors for Moisture Management</t>
  </si>
  <si>
    <t>C09.1</t>
  </si>
  <si>
    <t>Offer Workplace Breastfeeding Support</t>
  </si>
  <si>
    <t>W07.3</t>
  </si>
  <si>
    <t>Implement Mold and Moisture Management Plan</t>
  </si>
  <si>
    <t>T01.1</t>
  </si>
  <si>
    <t>Provide Acceptable Thermal Environment</t>
  </si>
  <si>
    <t>C09.2</t>
  </si>
  <si>
    <t>Design Lactation Room</t>
  </si>
  <si>
    <t>W08.1</t>
  </si>
  <si>
    <t>T01.2</t>
  </si>
  <si>
    <t>C10.1</t>
  </si>
  <si>
    <t>Offer Childcare Support</t>
  </si>
  <si>
    <t>W08.2</t>
  </si>
  <si>
    <t>Enhance Bathroom Accommodations</t>
  </si>
  <si>
    <t>T02.1</t>
  </si>
  <si>
    <t>Survey for Thermal Comfort</t>
  </si>
  <si>
    <t>C10.2</t>
  </si>
  <si>
    <t>Offer Family Leave</t>
  </si>
  <si>
    <t>W08.3</t>
  </si>
  <si>
    <t>Support Effective Handwashing</t>
  </si>
  <si>
    <t>T03.1</t>
  </si>
  <si>
    <t>Provide Thermostat Control</t>
  </si>
  <si>
    <t>C10.3</t>
  </si>
  <si>
    <t>Offer Bereavement Support</t>
  </si>
  <si>
    <t>T04.1</t>
  </si>
  <si>
    <t>Provide Personal Cooling Options</t>
  </si>
  <si>
    <t>C11.1</t>
  </si>
  <si>
    <t>Promote Community Engagement</t>
  </si>
  <si>
    <t>T04.2</t>
  </si>
  <si>
    <t>Provide Personal Heating Options</t>
  </si>
  <si>
    <t>C11.2</t>
  </si>
  <si>
    <t>Provide Community Space</t>
  </si>
  <si>
    <t>T04.3</t>
  </si>
  <si>
    <t>Allow Flexible Dress Code</t>
  </si>
  <si>
    <t>C12.1</t>
  </si>
  <si>
    <t>Promote Diversity and Inclusion</t>
  </si>
  <si>
    <t>NOURISHMENT</t>
  </si>
  <si>
    <t>T05.1</t>
  </si>
  <si>
    <t>Implement Radiant Heating</t>
  </si>
  <si>
    <t>C13.1</t>
  </si>
  <si>
    <t>Integrate Universal Design</t>
  </si>
  <si>
    <t>T05.2</t>
  </si>
  <si>
    <t>Implement Radiant Cooling</t>
  </si>
  <si>
    <t>C14.1</t>
  </si>
  <si>
    <t>Promote Emergency Resources</t>
  </si>
  <si>
    <t>N01.1</t>
  </si>
  <si>
    <t>Provide Fruits and Vegetables</t>
  </si>
  <si>
    <t>T06.1</t>
  </si>
  <si>
    <t>Monitor Thermal Environment</t>
  </si>
  <si>
    <t>C14.2</t>
  </si>
  <si>
    <t>Provide Opioid Response Kit and Training</t>
  </si>
  <si>
    <t>N01.2</t>
  </si>
  <si>
    <t>Promote Fruit and Vegetable Visibility</t>
  </si>
  <si>
    <t>T07.1</t>
  </si>
  <si>
    <t>Manage Relative Humidity</t>
  </si>
  <si>
    <t>Promote Business Continuity</t>
  </si>
  <si>
    <t>N02.1</t>
  </si>
  <si>
    <t>Provide Nutritional Information</t>
  </si>
  <si>
    <t>Provide Windows with Multiple Opening Modes</t>
  </si>
  <si>
    <t>Support Emergency Resilience</t>
  </si>
  <si>
    <t>N02.2</t>
  </si>
  <si>
    <t>Address Food Allergens</t>
  </si>
  <si>
    <t>Manage Outdoor Heat</t>
  </si>
  <si>
    <t>Facilitate Healthy Re-entry</t>
  </si>
  <si>
    <t>N02.3</t>
  </si>
  <si>
    <t>Label Sugar Content</t>
  </si>
  <si>
    <t>Avoid Excessive Wind</t>
  </si>
  <si>
    <t>Allocate Affordable Units</t>
  </si>
  <si>
    <t>N03.1</t>
  </si>
  <si>
    <t>Limit Total Sugars</t>
  </si>
  <si>
    <t>Support Outdoor Nature Access</t>
  </si>
  <si>
    <t>Disclose Labor Practices</t>
  </si>
  <si>
    <t>N03.2</t>
  </si>
  <si>
    <t>Promote Whole Grains</t>
  </si>
  <si>
    <t>Implement Responsible Labor Practices</t>
  </si>
  <si>
    <t>N04.1</t>
  </si>
  <si>
    <t>Optimize Food Advertising</t>
  </si>
  <si>
    <t>SOUND</t>
  </si>
  <si>
    <t>N05.1</t>
  </si>
  <si>
    <t>Limit Artificial Ingredients</t>
  </si>
  <si>
    <t>INNOVATION</t>
  </si>
  <si>
    <t>N06.1</t>
  </si>
  <si>
    <t>Promote Healthy Portions</t>
  </si>
  <si>
    <t>S01.1</t>
  </si>
  <si>
    <t>Label Acoustic Zones</t>
  </si>
  <si>
    <t>N07.1</t>
  </si>
  <si>
    <t>Provide Nutrition Education</t>
  </si>
  <si>
    <t>S01</t>
  </si>
  <si>
    <t>Provide Acoustic Design Plan</t>
  </si>
  <si>
    <t>I01</t>
  </si>
  <si>
    <t>Propose Innovations</t>
  </si>
  <si>
    <t>N08.1</t>
  </si>
  <si>
    <t>Support Mindful Eating</t>
  </si>
  <si>
    <t>S02</t>
  </si>
  <si>
    <t>Limit Background Noise Levels</t>
  </si>
  <si>
    <t>I02</t>
  </si>
  <si>
    <t>Achieve WELL AP</t>
  </si>
  <si>
    <t>N09.1</t>
  </si>
  <si>
    <t>Accommodate Special Diets</t>
  </si>
  <si>
    <t>S03</t>
  </si>
  <si>
    <t>Design for Sound Isolation at Walls and Doors</t>
  </si>
  <si>
    <t>I03</t>
  </si>
  <si>
    <t>Offer WELL Educational Tours</t>
  </si>
  <si>
    <t>N09.2</t>
  </si>
  <si>
    <t>Label Food Allergens</t>
  </si>
  <si>
    <t>Achieve Sound Isolation at Walls</t>
  </si>
  <si>
    <t>I04</t>
  </si>
  <si>
    <t>N10.1</t>
  </si>
  <si>
    <t>Provide Meal Support</t>
  </si>
  <si>
    <t>S04</t>
  </si>
  <si>
    <t>Achieve Reverberation Time Thresholds</t>
  </si>
  <si>
    <t>I05</t>
  </si>
  <si>
    <t>Achieve Green Building Certification</t>
  </si>
  <si>
    <t>N11.1</t>
  </si>
  <si>
    <t>Implement Responsible Sourcing</t>
  </si>
  <si>
    <t>S05</t>
  </si>
  <si>
    <t>Implement Sound Reducing Surfaces</t>
  </si>
  <si>
    <t>N12.1</t>
  </si>
  <si>
    <t>Provide Gardening Space</t>
  </si>
  <si>
    <t>Provide Minimum Background Sound</t>
  </si>
  <si>
    <t>N13.1</t>
  </si>
  <si>
    <t>Ensure Local Food Access</t>
  </si>
  <si>
    <t>Provide Enhanced Speech Reduction</t>
  </si>
  <si>
    <t>Limit Red and Processed Meats</t>
  </si>
  <si>
    <t>S07ß</t>
  </si>
  <si>
    <t>Specify Impact Noise Reducing Flooring</t>
  </si>
  <si>
    <t>Meet Thresholds for Impact Noise Rating</t>
  </si>
  <si>
    <t>S08ß</t>
  </si>
  <si>
    <t>Provide Enhanced Speech Intelligibility</t>
  </si>
  <si>
    <t>Prioritize Audio Devices and Policies</t>
  </si>
  <si>
    <t>Implement Safety Plan for Non-Potable Water Capture and Reuse</t>
  </si>
  <si>
    <t>P</t>
  </si>
  <si>
    <t>V03</t>
  </si>
  <si>
    <t>V04</t>
  </si>
  <si>
    <t>V05</t>
  </si>
  <si>
    <t>V06</t>
  </si>
  <si>
    <t>V07</t>
  </si>
  <si>
    <t>V08</t>
  </si>
  <si>
    <t>V09</t>
  </si>
  <si>
    <t>V10</t>
  </si>
  <si>
    <t>V11ß</t>
  </si>
  <si>
    <t>T01</t>
  </si>
  <si>
    <t>T02</t>
  </si>
  <si>
    <t>T03</t>
  </si>
  <si>
    <t>T04</t>
  </si>
  <si>
    <t>T05</t>
  </si>
  <si>
    <t>T06</t>
  </si>
  <si>
    <t>T07</t>
  </si>
  <si>
    <t>T08ß</t>
  </si>
  <si>
    <t>T09ß</t>
  </si>
  <si>
    <t>X01</t>
  </si>
  <si>
    <t>Restrict Asbestos</t>
  </si>
  <si>
    <t>Restrict Mercury</t>
  </si>
  <si>
    <t>Restrict Lead</t>
  </si>
  <si>
    <t>X02</t>
  </si>
  <si>
    <t>Manage Asbestos Hazards</t>
  </si>
  <si>
    <t>Manage Lead Paint Hazards</t>
  </si>
  <si>
    <t>X03</t>
  </si>
  <si>
    <t>Manage Exterior CCA Hazards</t>
  </si>
  <si>
    <t>Manage Lead Hazards</t>
  </si>
  <si>
    <t>X04</t>
  </si>
  <si>
    <t>Assess and Mitigate Site Hazards</t>
  </si>
  <si>
    <t>X05</t>
  </si>
  <si>
    <t>Select Compliant Interior Furnishings</t>
  </si>
  <si>
    <t>Select Compliant Architectural and Interior Products</t>
  </si>
  <si>
    <t>X06</t>
  </si>
  <si>
    <t>Limit VOCs from Wet-Applied Products</t>
  </si>
  <si>
    <t>Restrict VOC Emissions from Furniture, Architectural and Interior Products</t>
  </si>
  <si>
    <t>X07</t>
  </si>
  <si>
    <t>Select Products with Disclosed Ingredients</t>
  </si>
  <si>
    <t>Select Products with Enhanced Ingredient Disclosure</t>
  </si>
  <si>
    <t>Select Products with Third-Party Verified Ingredients</t>
  </si>
  <si>
    <t>X08</t>
  </si>
  <si>
    <t>Select Materials with Enhanced Chemical Restrictions</t>
  </si>
  <si>
    <t>Select Optimized Products</t>
  </si>
  <si>
    <t>X09</t>
  </si>
  <si>
    <t>X10</t>
  </si>
  <si>
    <t>Manage Pests</t>
  </si>
  <si>
    <t>X11</t>
  </si>
  <si>
    <t>Improve Cleaning Practices</t>
  </si>
  <si>
    <t>X12ß</t>
  </si>
  <si>
    <t>M01</t>
  </si>
  <si>
    <t>M02</t>
  </si>
  <si>
    <t>M03</t>
  </si>
  <si>
    <t>M04</t>
  </si>
  <si>
    <t>M05</t>
  </si>
  <si>
    <t>M06</t>
  </si>
  <si>
    <t>M07</t>
  </si>
  <si>
    <t>M08</t>
  </si>
  <si>
    <t>M09</t>
  </si>
  <si>
    <t>M10</t>
  </si>
  <si>
    <t>M11</t>
  </si>
  <si>
    <t>C01</t>
  </si>
  <si>
    <t>C02</t>
  </si>
  <si>
    <t>C03</t>
  </si>
  <si>
    <t>C04</t>
  </si>
  <si>
    <t>C05</t>
  </si>
  <si>
    <t>C06</t>
  </si>
  <si>
    <t>C07</t>
  </si>
  <si>
    <t>C08</t>
  </si>
  <si>
    <t>C09</t>
  </si>
  <si>
    <t>C10</t>
  </si>
  <si>
    <t>C11</t>
  </si>
  <si>
    <t>C12</t>
  </si>
  <si>
    <t>C13</t>
  </si>
  <si>
    <t>C14</t>
  </si>
  <si>
    <t>C15ß</t>
  </si>
  <si>
    <t>C16ß</t>
  </si>
  <si>
    <t>C17ß</t>
  </si>
  <si>
    <t>S01.2</t>
  </si>
  <si>
    <t>S02.1</t>
  </si>
  <si>
    <t>S03.1</t>
  </si>
  <si>
    <t>S03.2</t>
  </si>
  <si>
    <t>S04.1</t>
  </si>
  <si>
    <t>S05.1</t>
  </si>
  <si>
    <t>part_name</t>
  </si>
  <si>
    <t>min_points (0=no minimum stated)</t>
  </si>
  <si>
    <t>concept_order</t>
  </si>
  <si>
    <t>A01</t>
  </si>
  <si>
    <t>A02</t>
  </si>
  <si>
    <t>A03</t>
  </si>
  <si>
    <t>A04</t>
  </si>
  <si>
    <t>A05</t>
  </si>
  <si>
    <t>A06</t>
  </si>
  <si>
    <t>A07</t>
  </si>
  <si>
    <t>A08</t>
  </si>
  <si>
    <t>A09</t>
  </si>
  <si>
    <t>A10</t>
  </si>
  <si>
    <t>A11</t>
  </si>
  <si>
    <t>A12</t>
  </si>
  <si>
    <t>A13</t>
  </si>
  <si>
    <t>A14</t>
  </si>
  <si>
    <t>W01</t>
  </si>
  <si>
    <t>W02</t>
  </si>
  <si>
    <t>W03</t>
  </si>
  <si>
    <t>W04</t>
  </si>
  <si>
    <t>W05</t>
  </si>
  <si>
    <t>W06</t>
  </si>
  <si>
    <t>W07</t>
  </si>
  <si>
    <t>W08</t>
  </si>
  <si>
    <t>N01</t>
  </si>
  <si>
    <t>N02</t>
  </si>
  <si>
    <t>N03</t>
  </si>
  <si>
    <t>N04</t>
  </si>
  <si>
    <t>N05</t>
  </si>
  <si>
    <t>N06</t>
  </si>
  <si>
    <t>N07</t>
  </si>
  <si>
    <t>N08</t>
  </si>
  <si>
    <t>N09</t>
  </si>
  <si>
    <t>N10</t>
  </si>
  <si>
    <t>N11</t>
  </si>
  <si>
    <t>N12</t>
  </si>
  <si>
    <t>N13</t>
  </si>
  <si>
    <t>L01</t>
  </si>
  <si>
    <t>L02</t>
  </si>
  <si>
    <t>L03</t>
  </si>
  <si>
    <t>L04</t>
  </si>
  <si>
    <t>L05</t>
  </si>
  <si>
    <t>L06</t>
  </si>
  <si>
    <t>L07</t>
  </si>
  <si>
    <t>L08</t>
  </si>
  <si>
    <t>L09</t>
  </si>
  <si>
    <t>V01</t>
  </si>
  <si>
    <t>V02</t>
  </si>
  <si>
    <t>Manage Polychlorinated Biphenyl (PCB) Hazards</t>
  </si>
  <si>
    <t>Implement a Waste Management Plan</t>
  </si>
  <si>
    <t>β Support Mental Health Recovery</t>
  </si>
  <si>
    <t>part number</t>
  </si>
  <si>
    <t>feature code</t>
  </si>
  <si>
    <t>feature.name</t>
  </si>
  <si>
    <t>N14ß</t>
  </si>
  <si>
    <t>W09ß</t>
  </si>
  <si>
    <t>Reduce Respiratory Particle Exposure</t>
  </si>
  <si>
    <t>Address Surface Hand Touch</t>
  </si>
  <si>
    <t>Establish Health Promotion Leader</t>
  </si>
  <si>
    <t>Manage Window Use</t>
  </si>
  <si>
    <t>V11ß.1</t>
  </si>
  <si>
    <t>V11ß.2</t>
  </si>
  <si>
    <t>V11ß.3</t>
  </si>
  <si>
    <t>W09ß.1</t>
  </si>
  <si>
    <t>C15ß.1</t>
  </si>
  <si>
    <t>C15ß.2</t>
  </si>
  <si>
    <t>C15ß.3</t>
  </si>
  <si>
    <t>C16ß.1</t>
  </si>
  <si>
    <t>C17ß.1</t>
  </si>
  <si>
    <t>C17ß.2</t>
  </si>
  <si>
    <t>S07ß.1</t>
  </si>
  <si>
    <t>S07ß.2</t>
  </si>
  <si>
    <t>S08ß.1</t>
  </si>
  <si>
    <t>S08ß.2</t>
  </si>
  <si>
    <t>N14ß.1</t>
  </si>
  <si>
    <t>T08ß.1</t>
  </si>
  <si>
    <t>T09ß.1</t>
  </si>
  <si>
    <t>T09ß.2</t>
  </si>
  <si>
    <t>T09ß.3</t>
  </si>
  <si>
    <t>points</t>
  </si>
  <si>
    <t>award</t>
  </si>
  <si>
    <t>Not Certified</t>
  </si>
  <si>
    <t>PRECONDITIONS</t>
  </si>
  <si>
    <t>Date</t>
  </si>
  <si>
    <t>Project Name:</t>
  </si>
  <si>
    <t>MATERIALS</t>
  </si>
  <si>
    <t>X01.1</t>
  </si>
  <si>
    <t>X01.2</t>
  </si>
  <si>
    <t>X01.3</t>
  </si>
  <si>
    <t>X02.1</t>
  </si>
  <si>
    <t>X02.2</t>
  </si>
  <si>
    <t>X02.3</t>
  </si>
  <si>
    <t>X03.1</t>
  </si>
  <si>
    <t>X03.2</t>
  </si>
  <si>
    <t>X04.1</t>
  </si>
  <si>
    <t>X05.1</t>
  </si>
  <si>
    <t>X05.2</t>
  </si>
  <si>
    <t>X06.1</t>
  </si>
  <si>
    <t>X06.2</t>
  </si>
  <si>
    <t>X07.1</t>
  </si>
  <si>
    <t>X07.2</t>
  </si>
  <si>
    <t>X07.3</t>
  </si>
  <si>
    <t>X08.1</t>
  </si>
  <si>
    <t>X08.2</t>
  </si>
  <si>
    <t>X09.1</t>
  </si>
  <si>
    <t>X10.1</t>
  </si>
  <si>
    <t>X11.1</t>
  </si>
  <si>
    <t>X11.2</t>
  </si>
  <si>
    <t>X12ß.1</t>
  </si>
  <si>
    <t>X12ß.2</t>
  </si>
  <si>
    <t>Projected point total:</t>
  </si>
  <si>
    <t>Anticipated milestone level:</t>
  </si>
  <si>
    <t xml:space="preserve">Applicable Version: </t>
  </si>
  <si>
    <t xml:space="preserve">Enrollment type: </t>
  </si>
  <si>
    <t>N</t>
  </si>
  <si>
    <t>OPTIMIZATION POINTS</t>
  </si>
  <si>
    <t>Feature</t>
  </si>
  <si>
    <t>Part</t>
  </si>
  <si>
    <t>Space types</t>
  </si>
  <si>
    <t>Requirements</t>
  </si>
  <si>
    <t>Verification Method 1</t>
  </si>
  <si>
    <t>Verification Method 2</t>
  </si>
  <si>
    <t>WELL Core Guidance</t>
  </si>
  <si>
    <t>Air Quality</t>
  </si>
  <si>
    <t>A01.1 Meet Thresholds for Particulate Matter</t>
  </si>
  <si>
    <t>Performance Test</t>
  </si>
  <si>
    <t>A01.2 Meet Thresholds for Organic Gases</t>
  </si>
  <si>
    <t>Note: Projects undergoing recertification which were previously awarded Feature A08 must consider all data collected since the previous (re)certification.</t>
  </si>
  <si>
    <t>A01.3 Meet Thresholds for Inorganic Gases</t>
  </si>
  <si>
    <t>A01.4 Meet Thresholds for Radon</t>
  </si>
  <si>
    <t>Letter of Assurance – Owner</t>
  </si>
  <si>
    <t>Letter of Assurance – Engineer</t>
  </si>
  <si>
    <t>On-going Data Report</t>
  </si>
  <si>
    <t>Meet these requirements in non-leased spaces.</t>
  </si>
  <si>
    <t>Smoke-Free Environment</t>
  </si>
  <si>
    <t>A02.1 Prohibit Indoor Smoking</t>
  </si>
  <si>
    <t xml:space="preserve">The following requirement is met:
  • Smoking and the use of e-cigarettes is prohibited in interior spaces within the project boundary
</t>
  </si>
  <si>
    <t>Policy and/or Operations Schedule</t>
  </si>
  <si>
    <t>Meet these requirements in the whole building.</t>
  </si>
  <si>
    <t>A02.2 Prohibit Outdoor Smoking</t>
  </si>
  <si>
    <t>On-site Photographs</t>
  </si>
  <si>
    <t>Ventilation Design</t>
  </si>
  <si>
    <t>A03.1 Ensure Adequate Ventilation</t>
  </si>
  <si>
    <t>Meet these requirements in the whole building.   If the project uses mechanical or mixed mode ventilation, it must provide leased spaces with sufficient outdoor air but is not required to install ducts and diffusers within leased spaces.</t>
  </si>
  <si>
    <t xml:space="preserve">Certification note: Projects pursuing this strategy are limited in WELL Certification level to SILVER, regardless of total points achieved.
</t>
  </si>
  <si>
    <t>Construction Pollution Management</t>
  </si>
  <si>
    <t>A04.1 Mitigate Construction Pollution</t>
  </si>
  <si>
    <t>Letter of Assurance – Contractor</t>
  </si>
  <si>
    <t>Meet these requirements for the extent of developer build out.</t>
  </si>
  <si>
    <t>O</t>
  </si>
  <si>
    <t>Enhanced Air Quality</t>
  </si>
  <si>
    <t>A05.1 Meet Enhanced Thresholds for Particulate Matter</t>
  </si>
  <si>
    <t>Meet these requirements in the whole building. Achievement requires access to at least 10% of leased space for testing as identified by the project.</t>
  </si>
  <si>
    <t>A05.2 Meet Enhanced Thresholds for Organic Gases</t>
  </si>
  <si>
    <t>A05.3 Meet Enhanced Thresholds for Inorganic Gases</t>
  </si>
  <si>
    <t>Enhanced Ventilation Design</t>
  </si>
  <si>
    <t>A06.1 Increase Outdoor Air Supply</t>
  </si>
  <si>
    <t>Meet these requirement in the whole building. If the project pursues Option 1 or Option 2, it must provide leased spaces with sufficient outdoor air and a compatible control system (as applicable) but is not required to install ducts and diffusers within leased spaces.</t>
  </si>
  <si>
    <t>A06.2 Improve Ventilation Effectiveness</t>
  </si>
  <si>
    <t>Operable Windows</t>
  </si>
  <si>
    <t>A07.1 Provide Operable Windows</t>
  </si>
  <si>
    <t>Letter of Assurance – Designer</t>
  </si>
  <si>
    <t>Meet these requirements in the whole building. For area calculations, projects may use assumptions of regularly occupied spaces in leased spaces.</t>
  </si>
  <si>
    <t>A07.2 Manage Window Use</t>
  </si>
  <si>
    <t>Professional Narrative</t>
  </si>
  <si>
    <t>Air Quality Monitoring and Awareness</t>
  </si>
  <si>
    <t>A08.1 Install Indoor Air Monitors</t>
  </si>
  <si>
    <t>A08.2 Promote Air Quality Awareness</t>
  </si>
  <si>
    <t>Note: Projects may only receive points for this part, if Part 1 is also achieved</t>
  </si>
  <si>
    <t>Meet these requirements in non-leased spaces. Data displays must be placed in tenant-accessible areas or otherwise be made available to tenants.</t>
  </si>
  <si>
    <t>Pollution Infiltration Management</t>
  </si>
  <si>
    <t>A09.1 Design Healthy Entryways</t>
  </si>
  <si>
    <t>A09.2 Perform Envelope Commissioning</t>
  </si>
  <si>
    <t xml:space="preserve">For projects undergoing design and construction, the following requirements are met:
  • The project uses a façade engineer that is responsible for defining the building envelope performance metrics (including materials, components, assemblies and systems) at the concept design stage.
  • The building envelope performance requirements are included in the Basis of Design document and reflect the Owner's Project Requirements.
  • The commissioning process includes envelope commissioning for air infiltration and leakage, which is reflected in the specification and commissioning plan.
  • The envelope commissioning process is executed, as outlined in the commissioning plan.
  • The envelope commissioning plan is included in the project Operation &amp;amp; Maintenance (O&amp;amp;M) Manual.
</t>
  </si>
  <si>
    <t>Combustion Minimization</t>
  </si>
  <si>
    <t>A10.1 Manage Combustion</t>
  </si>
  <si>
    <t>Source Separation</t>
  </si>
  <si>
    <t>A11.1 Manage Pollution and Exhaust</t>
  </si>
  <si>
    <t xml:space="preserve">For all bathrooms, kitchens, rooms for cleaning and chemical storage, rooms with high-volume printers and copiers and high-humidity areas, the following requirements are met:
  • Meet one of the following:    
      •  Are separated from all adjacent regularly occupied spaces with self-closing doors and/or vestibules.    
      •  Are negatively pressurized compared with adjacent regularly occupied spaces.
  • Utilize exhaust fans such that the return air is vented outdoors and not recirculated
</t>
  </si>
  <si>
    <t>Air Filtration</t>
  </si>
  <si>
    <t>A12.1 Implement Particle Filtration</t>
  </si>
  <si>
    <t>Meet these requirements in the whole building. Up to 10% of the total area occupied by tenants can be excluded from the feature scope.</t>
  </si>
  <si>
    <t>On-going Maintenance Report</t>
  </si>
  <si>
    <t>Enhanced Supply Air</t>
  </si>
  <si>
    <t>A13.1 Improve Supply Air</t>
  </si>
  <si>
    <t>Microbe and Mold Control</t>
  </si>
  <si>
    <t>Water Quality Indicators</t>
  </si>
  <si>
    <t>W01.1 Verify Water Quality Indicators</t>
  </si>
  <si>
    <t>Drinking Water Quality</t>
  </si>
  <si>
    <t>W02.1 Meet Chemical Thresholds</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</si>
  <si>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</si>
  <si>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W02.2 Meet Thresholds for Organics and Pesticides</t>
  </si>
  <si>
    <t>Meet these requirements in the whole building.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</si>
  <si>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Basic Water Management</t>
  </si>
  <si>
    <t>W03.1 Monitor Chemical and Biological Water Quality</t>
  </si>
  <si>
    <t>W03.2 Implement Legionella Management Plan</t>
  </si>
  <si>
    <t>Enhanced Water Quality</t>
  </si>
  <si>
    <t>W04.1 Meet Thresholds for Drinking Water Taste</t>
  </si>
  <si>
    <t>Drinking Water Quality Management</t>
  </si>
  <si>
    <t>W05.1 Assess and Maintain Drinking Water Quality</t>
  </si>
  <si>
    <t>Note: Projects under re-certification do not need to pre-test water in order to achieve this Part.</t>
  </si>
  <si>
    <t>Meet these requirements in the whole building. Project may sample water from non-leased spaces and either:   
      •  Confirm that the same water treatment system (if applicable) will be used in leased spaces   
      •  Provide an allowance to tenants to purchase the same type of treatment system (if applicable) in leased spaces. If the non-leased spaces have no water supplies, project must sample water from leased area.</t>
  </si>
  <si>
    <t>W05.2 Promote Drinking Water Transparency</t>
  </si>
  <si>
    <t xml:space="preserve">The following information is prominently displayed near sources of drinking water (or on a website available to occupants):
  • Water quality results from the most recent sampling, including date of testing and compliance with WELL thresholds.
  • If filters or other treatment units are in use, information about the treatment technologies and most recent date of device maintenance and/or filter cartridge replacement.
</t>
  </si>
  <si>
    <t>Drinking Water Promotion</t>
  </si>
  <si>
    <t>W06.1 Ensure Drinking Water Access</t>
  </si>
  <si>
    <t>Moisture Management</t>
  </si>
  <si>
    <t>W07.1 Design Envelope for Moisture Protection</t>
  </si>
  <si>
    <t>W07.2 Design Interiors for Moisture Management</t>
  </si>
  <si>
    <t>Meet these requirements in the whole building. Feature requirements may be communicated within tenant lease agreements.</t>
  </si>
  <si>
    <t>W07.3 Implement Mold and Moisture Management Plan</t>
  </si>
  <si>
    <t>Hygiene Support</t>
  </si>
  <si>
    <t>Meet these requirements for the extent of developer buildout.</t>
  </si>
  <si>
    <t>W08.2 Enhance Bathroom Accommodations</t>
  </si>
  <si>
    <t>W08.3 Support Effective Handwashing</t>
  </si>
  <si>
    <t>β Onsite Non-Potable Water Reuse</t>
  </si>
  <si>
    <t>W09.1 Implement Safety Plan for Non-Potable Water Capture and Reuse</t>
  </si>
  <si>
    <t>Fruits and Vegetables</t>
  </si>
  <si>
    <t>N01.1 Provide Fruits and Vegetables</t>
  </si>
  <si>
    <t>N01.2 Promote Fruit and Vegetable Visibility</t>
  </si>
  <si>
    <t>Nutritional Transparency</t>
  </si>
  <si>
    <t>N02.1 Provide Nutritional Information</t>
  </si>
  <si>
    <t>Refined Ingredients</t>
  </si>
  <si>
    <t>N03.1 Limit Total Sugars</t>
  </si>
  <si>
    <t>N03.2 Promote Whole Grains</t>
  </si>
  <si>
    <t>Food Advertising</t>
  </si>
  <si>
    <t>N04.1 Optimize Food Advertising</t>
  </si>
  <si>
    <t>Artificial Ingredients</t>
  </si>
  <si>
    <t>N05.1 Limit Artificial Ingredients</t>
  </si>
  <si>
    <t>Nutrition Education</t>
  </si>
  <si>
    <t>N07.1 Provide Nutrition Education</t>
  </si>
  <si>
    <t xml:space="preserve">At least one of the following is offered in-person or virtually to  regular occupants at no cost on a quarterly basis at minimum:
  • Cooking demonstrations led by chef-instructors that include fruits  and/or vegetables, demonstrate cooking skills and integrate hands-on learning  opportunities.
  • Nutrition or dietary education sessions led by an accredited dietitian or accredited nutritionist.
  • Individual nutrition consultations led by an accredited dietitian  or accredited nutritionist.
  • Gardening or planting workshops focused on edible plants that  integrate hands-on learning opportunities.
</t>
  </si>
  <si>
    <t>Meet these requirements in the whole building. Education must be made available to all tenants.</t>
  </si>
  <si>
    <t>Mindful Eating</t>
  </si>
  <si>
    <t>N08.1 Support Mindful Eating</t>
  </si>
  <si>
    <t>Meet the Dedicated eating space requirements for building management staff and meet the Daily meal break requirements for direct staff. To earn an additional point, also meet the Dedicated eating spaces requirements in leased spaces or in non-leased spaces accessible to tenants.</t>
  </si>
  <si>
    <t>Special Diets</t>
  </si>
  <si>
    <t>N09.1 Accommodate Special Diets</t>
  </si>
  <si>
    <t>N09.2 Label Food Allergens</t>
  </si>
  <si>
    <t>Food Preparation</t>
  </si>
  <si>
    <t>N10.1 Provide Meal Support</t>
  </si>
  <si>
    <t>Meet these requirements in non-leased spaces. To earn an additional point, provide amenities sized for tenant capacity in leased spaces or in non-leased spaces accessible to tenants.</t>
  </si>
  <si>
    <t>Responsible Food Sourcing</t>
  </si>
  <si>
    <t>N11.1 Implement Responsible Sourcing</t>
  </si>
  <si>
    <t>Food Production</t>
  </si>
  <si>
    <t>N12.1 Provide Gardening Space</t>
  </si>
  <si>
    <t>Meet these requirements in non-leased spaces. To earn an additional point, provide amenities sized for tenant capacity.</t>
  </si>
  <si>
    <t>Local Food Environment</t>
  </si>
  <si>
    <t>N13.1 Ensure Local Food Access</t>
  </si>
  <si>
    <t>Light Exposure</t>
  </si>
  <si>
    <t>L01.1 Provide Indoor Light</t>
  </si>
  <si>
    <t>Visual Lighting Design</t>
  </si>
  <si>
    <t>L02.1 Provide Visual Acuity</t>
  </si>
  <si>
    <t>Meet these requirements in non-leased spaces. To earn an additional point, also meet these requirements in leased spaces, which requires access to at least 10% of leased space for testing (identified by the project).</t>
  </si>
  <si>
    <t>Circadian Lighting Design</t>
  </si>
  <si>
    <t>L03.1 Meet Lighting for Day-Active People</t>
  </si>
  <si>
    <t>Meet these requirements in the whole building. Projects must have access to at least 10% of leased space for testing (as identified by the project). In tenant areas, if a sample furniture layout with workstations is not available, light levels must be achieved in the center of the room at a height of 140 cm [55 in].</t>
  </si>
  <si>
    <t>Electric Light Glare Control</t>
  </si>
  <si>
    <t>L04.1 Manage Glare from Electric Lighting</t>
  </si>
  <si>
    <t>Daylight Design Strategies</t>
  </si>
  <si>
    <t>L05.1 Implement Daylight Plan</t>
  </si>
  <si>
    <t>L05.2 Integrate Solar Shading</t>
  </si>
  <si>
    <t>Daylight Simulation</t>
  </si>
  <si>
    <t>L06.1 Conduct Daylight Simulation</t>
  </si>
  <si>
    <t>Visual Balance</t>
  </si>
  <si>
    <t>L07.1 Balance Visual Lighting</t>
  </si>
  <si>
    <t>Meet these requirements in non-leased spaces. To earn an additional point, also meet these requirements in leased spaces.</t>
  </si>
  <si>
    <t>Electric Light Quality</t>
  </si>
  <si>
    <t>L08.1 Enhance Color Rendering Quality</t>
  </si>
  <si>
    <t xml:space="preserve">All luminaires (except decorative fixtures, emergency lights and other special-purpose lighting) meet at least one of the following color rendering requirements:
  • CRI ≥ 80.
  • IES Rf ≥ 75, IES Rg ≥ 95, -7% ≤ IES Rcs,h1 ≤ 15%.
</t>
  </si>
  <si>
    <t>L08.2 Manage Flicker</t>
  </si>
  <si>
    <t>Occupant Lighting Control</t>
  </si>
  <si>
    <t>L09.1 Enhance Occupant Controllability</t>
  </si>
  <si>
    <t>L09.2 Provide Supplemental Lighting</t>
  </si>
  <si>
    <t>Active Buildings and Communities</t>
  </si>
  <si>
    <t>V01.1 Design Active Buildings and Communities</t>
  </si>
  <si>
    <t>See applicability for chosen optimization.</t>
  </si>
  <si>
    <t>Ergonomic Workstation Design</t>
  </si>
  <si>
    <t>V02.1 Support Visual Ergonomics</t>
  </si>
  <si>
    <t>Meet these requirements in non-leased spaces. To earn an additional point, also meet these requirements in leased spaces. Projects can either install amenities or provide a budget to tenants tied to the implementation of feature requirements.</t>
  </si>
  <si>
    <t>V02.2 Provide Height-Adjustable Work Surfaces</t>
  </si>
  <si>
    <t xml:space="preserve">At least 25% of all workstations can be adjusted by the user  for both seated and standing work, through one of the following:
  • Manual or electric height-adjustable work  surfaces that provide users with the ability to customize workstation height at  both seated and standing positions
  • Supplemental solutions (e.g., stand) that allow  all or part of the work surface, monitor and primary input devices (e.g.,  keyboard, mouse) to be raised or lowered to seated or standing heights
</t>
  </si>
  <si>
    <t>V02.3 Provide Chair Adjustability</t>
  </si>
  <si>
    <t xml:space="preserve">All seating at workstations can be adjusted by the user, including  the following:
  • Seat height
  • Seat depth
  • One additional adjustability requirement:                
      •  Backrest height and lumbar support    
      •  Backrest angle    
      •  Armrest height and distance between armrests
</t>
  </si>
  <si>
    <t>V02.4 Provide Support at Standing Workstations</t>
  </si>
  <si>
    <t>V02.5 Provide Workstation Orientation</t>
  </si>
  <si>
    <t xml:space="preserve">The following requirement is met:
  • All eligible employees receive an orientation  (e.g., in-person training, interactive education, video or smartphone-based  education with competency verification) to workstations in the space covering,  at minimum, the following:                
      •  Ergonomic and adjustability features of a given  workstation and their benefits.    
      •  Demonstration on how to make adjustments based  on individual needs.    
      •  Available resources that can be used for future  reference and where to access them.
</t>
  </si>
  <si>
    <t>Meet these requirement in non-leased spaces.</t>
  </si>
  <si>
    <t>Circulation Network</t>
  </si>
  <si>
    <t>V03.1 Design Aesthetic Staircases</t>
  </si>
  <si>
    <t>Note: Interiors projects may count base building stairs, which connect  the project to the ground floor or lobby towards feature requirements, even if  base building stairs are outside of the project boundary.</t>
  </si>
  <si>
    <t>V03.2 Integrate Point-of-Decision Signage</t>
  </si>
  <si>
    <t xml:space="preserve">At least one staircase is open to regular occupants,  services all floors of the project and is supported by the following:
  • Point-of-decision signage is present at the following locations:   
      •  Near the main building entrance or the reception desk.&lt;sup&gt;7 &lt;/sup&gt;  
      •  At elevator or escalator banks on each floor.&lt;sup&gt;7 &lt;/sup&gt;  
      •  At the base of stairs and stairwell re-entry points on each floor
  • If stairs are not visible from signage locations, wayfinding signage is used to guide occupants to the stairs
</t>
  </si>
  <si>
    <t>Note: Interiors projects may count base building stairs, which connect the project to the ground floor or lobby towards feature requirements, even if base building stairs are outside of the project boundary. For interiors projects, point-of-decision signage must be implemented at all locations on the project’s floor and on the ground floor.</t>
  </si>
  <si>
    <t>V03.3 Promote Visible Stairs</t>
  </si>
  <si>
    <t xml:space="preserve">At least one staircase is open to regular occupants,  services all floors of the project and meets the following requirement:
  • Located physically and/or visibly before elevators/escalators as measured from the main point of entry to the building.&lt;sup&gt;7,18 &lt;/sup&gt;
</t>
  </si>
  <si>
    <t>Facilities for Active Occupants</t>
  </si>
  <si>
    <t>V04.1 Provide Cycling Infrastructure</t>
  </si>
  <si>
    <t>Note: Interiors projects  may count base building amenities towards feature requirements.</t>
  </si>
  <si>
    <t>V04.2 Provide Showers, Lockers and Changing Facilities</t>
  </si>
  <si>
    <t>Site Planning and Selection</t>
  </si>
  <si>
    <t>V05.1 Select Sites with Pedestrian-friendly Streets</t>
  </si>
  <si>
    <t>V05.2 Select Sites with Access to Mass Transit</t>
  </si>
  <si>
    <t>Physical Activity Opportunities</t>
  </si>
  <si>
    <t>V06.1 Offer Physical Activity Opportunities</t>
  </si>
  <si>
    <t>Active Furnishings</t>
  </si>
  <si>
    <t>V07.1 Provide Active Workstations</t>
  </si>
  <si>
    <t>Physical Activity Spaces and Equipment</t>
  </si>
  <si>
    <t>V08.1 Provide Indoor Activity Spaces</t>
  </si>
  <si>
    <t>Meet these requirements in non-leased spaces. To earn an additional point, also meet these requirements in the whole building.</t>
  </si>
  <si>
    <t>V08.2 Provide Outdoor Physical Activity Space</t>
  </si>
  <si>
    <t>Physical Activity Promotion</t>
  </si>
  <si>
    <t>V09.1 Offer Physical Activity Incentives</t>
  </si>
  <si>
    <t>Meet these requirements for direct staff.</t>
  </si>
  <si>
    <t>Self-Monitoring</t>
  </si>
  <si>
    <t>V10.1 Provide Self-Monitoring Tools</t>
  </si>
  <si>
    <t xml:space="preserve">The project provides devices (e.g., wearable fitness tracker) to all eligible employees that meet the following requirements:
  • Available at no cost or subsidized by at least 50%.
  • Allow users to monitor their own metrics over time (i.e., provides a dashboard where individual metrics are aggregated).
  • Measure at least two physical activity metrics (e.g., steps, floors climbed, activity minutes).
  • Measure at least one additional health behavior (e.g., mindfulness practice, sleep).
</t>
  </si>
  <si>
    <t>Meet these requirements for building management staff. To earn an additional point, also meet these requirements in leased spaces.</t>
  </si>
  <si>
    <t>β Ergonomics Programming</t>
  </si>
  <si>
    <t>V11.1 Implement an Ergonomics Program</t>
  </si>
  <si>
    <t>Meet these requirements for direct staff. To earn an additional point, also meet these requirements in leased spaces. Projects can provide a budget to tenants tied to the implementation of feature requirements, as appropriate.</t>
  </si>
  <si>
    <t>V11.2 Commit to Ergonomic Improvements</t>
  </si>
  <si>
    <t>V11.3 Support Remote Work Ergonomics</t>
  </si>
  <si>
    <t xml:space="preserve">For projects where remote work is part of current organizational practices or part of business continuity plans involving temporary or unplanned remote work periods (e.g., office renovation, natural disaster, pandemic), the following requirements are met:
  • The ergonomics program in Part 1 is tailored to support remote work scenarios (e.g., virtual versus in-person assessments, context-specific education).
  • The project makes ergonomic supports, including, at minimum, ergonomic furnishings available to remote workers that fit their needs (as identified in Part 1) through pre-approved direct-purchases, reimbursement or subsidies.
</t>
  </si>
  <si>
    <t>Thermal Performance</t>
  </si>
  <si>
    <t>T01.1 Provide Acceptable Thermal Environment</t>
  </si>
  <si>
    <t>Meet these requirements in the whole building. Mechanically conditioned or mixed-mode ventilated spaces must provide heating and cooling capacity in leased spaces but are not required to install ducts in leased spaces. Performance testing will be conducted in regularly occupied non-leased spaces, if present.</t>
  </si>
  <si>
    <t>On-going Report</t>
  </si>
  <si>
    <t>Verified Thermal Comfort</t>
  </si>
  <si>
    <t>T02.1 Survey for Thermal Comfort</t>
  </si>
  <si>
    <t>Meet these requirements in the whole building. All regular occupants must be invited to participate in the survey. The scope of the survey may be limited to thermal conditions in non-leased spaces.</t>
  </si>
  <si>
    <t>Thermal Zoning</t>
  </si>
  <si>
    <t>T03.1 Provide Thermostat Control</t>
  </si>
  <si>
    <t>Individual Thermal Control</t>
  </si>
  <si>
    <t>T04.1 Provide Personal Cooling Options</t>
  </si>
  <si>
    <t>T04.2 Provide Personal Heating Options</t>
  </si>
  <si>
    <t>T04.3 Allow Flexible Dress Code</t>
  </si>
  <si>
    <t>Radiant Thermal Comfort</t>
  </si>
  <si>
    <t>T05.1 Implement Radiant Heating</t>
  </si>
  <si>
    <t xml:space="preserve">At least 50% of the regularly occupied project area is heated with one or more of the following:
  • Radiant ceilings, walls or floors.
  • Radiant panels which cover at least half of the wall or ceiling to which they are attached (does not include steam radiators).
</t>
  </si>
  <si>
    <t>T05.2 Implement Radiant Cooling</t>
  </si>
  <si>
    <t xml:space="preserve">At  least 50% of the regularly occupied project area is cooled with one or more of the  following:
  • Radiant ceilings, walls or floors.
  • Radiant panels that cover at least half of the wall or ceiling to which they are attached.
</t>
  </si>
  <si>
    <t>Thermal Comfort Monitoring</t>
  </si>
  <si>
    <t>T06.1 Monitor Thermal Environment</t>
  </si>
  <si>
    <t>Humidity Control</t>
  </si>
  <si>
    <t>T07.1 Manage Relative Humidity</t>
  </si>
  <si>
    <t>Meet these requirements in the whole building. Projects pursuing Option 1 are required to have access to at least 10% of leased space for testing (as identified by the project).</t>
  </si>
  <si>
    <t>Note: Projects undergoing recertification, which were previously awarded Feature T06, must consider all data collected since the previous (re)certification</t>
  </si>
  <si>
    <t>β Enhanced Operable Windows</t>
  </si>
  <si>
    <t>T08.1 Provide Windows with Multiple Opening Modes</t>
  </si>
  <si>
    <t>Meet the requirements in the whole building.</t>
  </si>
  <si>
    <t>β Outdoor Thermal Comfort</t>
  </si>
  <si>
    <t>T09.1 Manage Outdoor Heat</t>
  </si>
  <si>
    <t>T09.2 Avoid Excessive Wind</t>
  </si>
  <si>
    <t>T09.3 Support Outdoor Nature Access</t>
  </si>
  <si>
    <t xml:space="preserve">Project achieves the following features:
  • Feature T09β Outdoor Thermal Comfort, Part 1 or Part 2.
  • Feature M09, Part 2: Provide Nature Access Outdoors.
</t>
  </si>
  <si>
    <t>Sound Mapping</t>
  </si>
  <si>
    <t>S01.1 Label Acoustic Zones</t>
  </si>
  <si>
    <t xml:space="preserve">The following requirements  are met:
  • An annotated document is submitted and made available to occupants  showing labeled zones throughout the project floor plan or similar schematic  document as follows:  
      •  Loud zones: includes areas intended for loud equipment or activities (e.g., mechanical rooms, kitchens, fitness rooms, social spaces, recreational rooms, music rooms)  
      •  Quiet zones: includes areas intended for concentration,  wellness, rest, study and/or privacy (e.g., restorative spaces, lactation rooms, nap rooms).  
      •  Mixed zones: includes areas intended for learning, collaboration and/or presentation (e.g., auditoriums, classrooms, breakout spaces).  
      •  Circulation zones: includes occupiable areas not intended for regular occupancy (e.g., hallways, egress, atria, stairs, lobbies).
  • If Loud zones directly border Quiet zones, projects provide a plan for reprogramming or mitigating sound transmission between Loud zones and Quiet zones.
</t>
  </si>
  <si>
    <t>Meet these requirements in the whole building, based on any knowledge of anticipated uses.</t>
  </si>
  <si>
    <t>S01.2 Provide Acoustic Design Plan</t>
  </si>
  <si>
    <t xml:space="preserve">The project provides one of the following:
  • A plan developed by the project team and/or project owner that outlines acoustical  solutions and a timeline for implementation with a focus on managing acoustical comfort, background noise, speech privacy,  reverberation time and/or impact noise within the project boundary.
  • A detailed report from a professional in acoustics that describes existing conditions, recommended solutions and measurement results with a focus on managing background noise, speech privacy, reverberation time  and/or impact noise within the project boundary. These measurements are not  required to adhere to the Performance Verification Guidebook requirements for  on-site testing.
</t>
  </si>
  <si>
    <t>Maximum Noise Levels</t>
  </si>
  <si>
    <t>S02.1 Limit Background Noise Levels</t>
  </si>
  <si>
    <t>Sound Barriers</t>
  </si>
  <si>
    <t>S03.1 Design for Sound Isolation at Walls and Doors</t>
  </si>
  <si>
    <t>Meet these requirements for the extent of developer buildout. Demising walls that separate tenant spaces from common areas or other tenant spaces should use the "Loud zones and other occupiable spaces" category.</t>
  </si>
  <si>
    <t>S03.2 Achieve Sound Isolation at Walls</t>
  </si>
  <si>
    <t>Meet these requirements for the extent of developer buildout. Demising walls that separate tenant spaces from common areas or other tenant spaces should use the "Enclosed Loud zones" and "All other occupiable spaces" threshold.</t>
  </si>
  <si>
    <t>Reverberation Time</t>
  </si>
  <si>
    <t>S04.1 Achieve Reverberation Time Thresholds</t>
  </si>
  <si>
    <t>Sound Reducing Surfaces</t>
  </si>
  <si>
    <t>S05.1 Implement Sound Reducing Surfaces</t>
  </si>
  <si>
    <t>Minimum Background Sound</t>
  </si>
  <si>
    <t>S06.1 Provide Minimum Background Sound</t>
  </si>
  <si>
    <t>To earn this optimization, the requirements should be met in the whole building.</t>
  </si>
  <si>
    <t>S06.2 Provide Enhanced Speech Reduction</t>
  </si>
  <si>
    <t>Meet these requirements in non-leased spaces. To earn and additional point, also meet these requirements in leased spaces.</t>
  </si>
  <si>
    <t>β Impact Noise Management</t>
  </si>
  <si>
    <t>S07.1 Specify Impact Noise Reducing Flooring</t>
  </si>
  <si>
    <t>S07.2 Meet Thresholds for Impact Noise Rating</t>
  </si>
  <si>
    <t>β Enhanced Audio Devices</t>
  </si>
  <si>
    <t>S08.1 Provide Enhanced Speech Intelligibility</t>
  </si>
  <si>
    <t>S08.2 Prioritize Audio Devices and Policies</t>
  </si>
  <si>
    <t xml:space="preserve">The project supports individual acoustical needs through at least three of the following:
  • All audio devices are managed internally by a qualified professional (e.g., IT department, mobile device management) and expectations for use are covered in the employee handbook and/or during on-boarding of new staff
  • Eligible employees can request alternative workplace arrangements to meet their individual acoustic comfort needs (e.g., the option to work remotely, different workstation location)
  • A minimum of one daily quiet hour is scheduled and signage is used to indicate both the location and intended activities of Quiet and Mixed Zones identified in Feature S01 – Sound Mapping
  • All eligible employees and distance learners (as applicable) are provided telecommunication accessories upon request which utilize sound enhancement technology (e.g., active digital signal processing, noise-cancellation) at no cost or subsidized by at least 50%
</t>
  </si>
  <si>
    <t>Material Restrictions</t>
  </si>
  <si>
    <t>X01.1 Restrict Asbestos</t>
  </si>
  <si>
    <t xml:space="preserve">For newly installed or applied products within the project boundary, the following requirement is met:
  • The following product categories do not contain over 1,000 ppm of asbestos by weight or area:                                      
      •  Thermal  protection, including all insulation (lagging) applied to pipes, fittings,  boilers, tanks and ducts.  
      •  Acoustic  treatments.  
      •  Sheathing.  
      •  Roofing  and siding.  
      •  Fire  and smoke protection.  
      •  Joint  protection.  
      •  Plaster  and gypsum board.  
      •  Ceilings.  
      •  Resilient  flooring.
</t>
  </si>
  <si>
    <t>X01.2 Restrict Mercury</t>
  </si>
  <si>
    <t>X01.3 Restrict Lead</t>
  </si>
  <si>
    <t>Interior Hazardous Materials Management</t>
  </si>
  <si>
    <t>X02.1 Manage Asbestos Hazards</t>
  </si>
  <si>
    <t>X02.2 Manage Lead Paint Hazards</t>
  </si>
  <si>
    <t>X02.3 Manage Polychlorinated Biphenyl (PCB) Hazards</t>
  </si>
  <si>
    <t>CCA and Lead Management</t>
  </si>
  <si>
    <t>X03.1 Manage Exterior CCA Hazards</t>
  </si>
  <si>
    <t>X03.2 Manage Lead Hazards</t>
  </si>
  <si>
    <t>Site Remediation</t>
  </si>
  <si>
    <t>X04.1 Assess and Mitigate Site Hazards</t>
  </si>
  <si>
    <t>Enhanced Material Restrictions</t>
  </si>
  <si>
    <t>X05.1 Select Compliant Interior Furnishings</t>
  </si>
  <si>
    <t>X05.2 Select Compliant Architectural and Interior Products</t>
  </si>
  <si>
    <t>VOC  Restrictions</t>
  </si>
  <si>
    <t>X06.1 Limit VOCs from Wet-Applied Products</t>
  </si>
  <si>
    <t>X06.2 Restrict VOC Emissions from Furniture, Architectural and Interior Products</t>
  </si>
  <si>
    <t>Materials Transparency</t>
  </si>
  <si>
    <t>X07.1 Select Products with Disclosed Ingredients</t>
  </si>
  <si>
    <t>X07.2 Select Products with Enhanced Ingredient Disclosure</t>
  </si>
  <si>
    <t xml:space="preserve">For at least 15 distinct permanently installed products (including flooring, insulation, wet-applied products, ceiling and wall assemblies and systems) and furniture, the following requirements are met:
  • All ingredients are disclosed down to 100 ppm.
  • All ingredients are publicly disclosed by the manufacturer, a disclosure organization or a third party through one of the following:    
      •  A Declare label, operated by the International Living Future Institute.³  
      •  A Health Product Declaration (HPD) published on the HPD repository   
      •  Manufacturer’s disclosure and/or through a third-party materials database platform. If the product contains a trade secret compound, GHS hazards of category 1 or 2 are listed and a concentration range is provided for each undisclosed component.
</t>
  </si>
  <si>
    <t>X07.3 Select Products with Third-Party Verified Ingredients</t>
  </si>
  <si>
    <t>Materials Optimization</t>
  </si>
  <si>
    <t>X08.1 Select Materials with Enhanced Chemical Restrictions</t>
  </si>
  <si>
    <t>Note: For recertification, projects must provide product specification sheets for purchases of eligible products occurring after initial certification.</t>
  </si>
  <si>
    <t>X08.2 Select Optimized Products</t>
  </si>
  <si>
    <t>Waste Management</t>
  </si>
  <si>
    <t>X09.1 Implement a Waste Management Plan</t>
  </si>
  <si>
    <t xml:space="preserve">For all batteries, pesticides, lamps that may contain  mercury, other mercury-containing equipment (including thermostats and  thermometers) and electrical and electronic  equipmen  present or expected to be present within the project during the building  operations, a waste management plan that contains the following is developed  and implemented:
  • Identification of roles, responsibilities and vendors for implementing the plan
  • Identification of the sources of waste, estimation of rates of generation and strategies to minimize waste generation
  • Strategies for waste collection. Each of the categorized wastes is separately contained in clearly labeled receptacles and removed from the building within one year
  • Protocols for cleaning spills of mercury (including broken fluorescent lamp tubes), pesticides and battery electrolyte fluid, including sealed containment of residues, as applicable
  • Protocols to track, measure and report waste stream flows
  • Protocols for off-site shipment of wastes.
</t>
  </si>
  <si>
    <t>Pest Management and Pesticide Use</t>
  </si>
  <si>
    <t>X10.1 Manage Pests</t>
  </si>
  <si>
    <t>Cleaning Products and Protocols</t>
  </si>
  <si>
    <t>X11.1 Improve Cleaning Practices</t>
  </si>
  <si>
    <t>X11.2 Select Preferred Cleaning Products</t>
  </si>
  <si>
    <t>β Contact Reduction</t>
  </si>
  <si>
    <t>X12.1 Reduce Respiratory Particle Exposure</t>
  </si>
  <si>
    <t>X12.2 Address Surface Hand Touch</t>
  </si>
  <si>
    <t>Mental Health Promotion</t>
  </si>
  <si>
    <t>M01.1 Promote Mental Health and Well-being</t>
  </si>
  <si>
    <t>Note: Projects may achieve points in optimizations that overlap with strategies listed in Part 1.a.</t>
  </si>
  <si>
    <t>Nature and Place</t>
  </si>
  <si>
    <t>M02.1 Provide Connection to Nature</t>
  </si>
  <si>
    <t>M02.2 Provide Connection to Place</t>
  </si>
  <si>
    <t xml:space="preserve">The project integrates design elements that address the  following:
  • Celebration of culture (e.g., culture  of occupants, workplace, surrounding community)
  • Celebration of place (e.g., local  architecture, materials, flora, artists)
  • Integration of art
  • Human delight
</t>
  </si>
  <si>
    <t>Mental Health Services</t>
  </si>
  <si>
    <t>M03.1 Offer Mental Health Screening</t>
  </si>
  <si>
    <t xml:space="preserve">A clinical screening or self-assessment screening tool for common  mental health conditions is made available to all employees and students at no  cost and meets the following requirements:
  • Addresses, at minimum, stress, depression,  anxiety and substance use.
  • Provided confidentially, either in-person or  virtually, through a licensed mental health professional, third party  organization, online screening or health insurance offering.
  • Includes directed feedback and/or guidance on  interpretation of results and provides next steps for those who screen positive  or at-risk
</t>
  </si>
  <si>
    <t>M03.2 Offer Mental Health Services</t>
  </si>
  <si>
    <t xml:space="preserve">The following requirements are met for all eligible employees:
  • Mental       health services are available at no cost or subsidized and include the       following at a minimum:  
      •  Clinical screening and referral to licensed        mental health professionals and support resources  
      •  Inpatient        treatment (e.g., residential programs, hospitalization)  
      •  Outpatient        treatment, including telemental health services (e.g., in-person therapy,        online therapy)  
      •  Prescription        medication coverage that allows for proper use of prescribed medications
  • Organizational       commitment to mental health parity in health service coverage
  • Information       on benefits coverage and how to access mental health services and       community resources is easily and confidentially available (e.g., via a       health portal or employee website)
  • Confidential       benefits consultation is available with clearly identified and qualified       support staff (e.g., benefits counselor, human resources representative).
</t>
  </si>
  <si>
    <t>M03.3 Offer Workplace Support</t>
  </si>
  <si>
    <t xml:space="preserve">Supportive workplace accommodations are clearly described  and available for all employees, without a need to disclose the underlying  health reason, including the following:
  • Sick       leave may be used for mental health needs (e.g., appointments)
  • Short-       or long-term leave or disability for mental health needs, with the option       of phased return to work after returning from leave
  • Increased       interpersonal support (e.g., manager support with prioritizing and       managing workloads, increased frequency of one-on-one check-ins)
  • Adjustment       of work schedule to support mental health needs (e.g., appointments,       optimal productivity)
  • Adjustment       of the physical environment to support mental health needs (e.g., moving       a workstation to a busier or a quieter area, providing a quiet       space for breaks, providing earplugs or headphones, increasing personal       space, providing the ability to work from home)
</t>
  </si>
  <si>
    <t>M03.4 β Support Mental Health Recovery</t>
  </si>
  <si>
    <t>Mental Health Education</t>
  </si>
  <si>
    <t>M04.1 Offer Mental Health Education</t>
  </si>
  <si>
    <t>M04.2 Offer Mental Health Education for Managers</t>
  </si>
  <si>
    <t>Stress Management</t>
  </si>
  <si>
    <t>M05.1 Develop Stress Management Plan</t>
  </si>
  <si>
    <t xml:space="preserve">The project develops a stress management plan through completion  of the following:
  • Assess at  least three of the organization- or project-wide metrics below:                            
      •  Frequency of employees working more than 48  hours per seven-day period       
      •  Frequency of absenteeism, use of sick days and  personal days or leave due to disability or illness.    
      •  Frequency of employees not using allocated  paid time off.     
      •  Frequency of performance issues.    
      •  Employee retention and turnover rates.    
      •  Employee survey responses.
  • Identify  opportunities to address employee stress, covering the topics below:            
      •  Opportunities for organizational change to  address employee stress (e.g., adjustments to work environment, shifts in work  processes, workload, management or staffing)    
      •  Opportunities for employee participation in  organizational decisions regarding workplace issues that may affect job stress  (e.g., work environment, processes, scheduling)
  • Outline a  plan for implementation, including:                        
      •  Who is leading the initiative    
      •  What is to be completed    
      •  Where in the organization it will occur and  who will be impacted    
      •  When and how it will be implemented    
      •  Availability of support from key management or  leadership
</t>
  </si>
  <si>
    <t>Restorative Opportunities</t>
  </si>
  <si>
    <t>M06.1 Support Healthy Working Hours</t>
  </si>
  <si>
    <t>M06.2 Provide Nap Policy and Space</t>
  </si>
  <si>
    <t>Restorative Spaces</t>
  </si>
  <si>
    <t>M07.1 Provide Restorative Space</t>
  </si>
  <si>
    <t>Note: If restorative space is provided only outdoors, it must be functional year-round.</t>
  </si>
  <si>
    <t>Meet the Restorative space requirements for the whole building and the Workday breaks requirement for direct staff.</t>
  </si>
  <si>
    <t>Restorative Programming</t>
  </si>
  <si>
    <t>M08.1 Provide Restorative Programming</t>
  </si>
  <si>
    <t>Note: Refer to feature S01 Sound Mapping, Part 1: Label  Acoustical Zones for all designated quiet zones.</t>
  </si>
  <si>
    <t>To earn this optimization, the requirements should be met for direct staff.</t>
  </si>
  <si>
    <t>Enhanced Access to Nature</t>
  </si>
  <si>
    <t>M09.1 Provide Nature Access Indoors</t>
  </si>
  <si>
    <t>M09.2 Provide Nature Access Outdoors</t>
  </si>
  <si>
    <t>Tobacco Cessation</t>
  </si>
  <si>
    <t>M10.1 Provide Tobacco Cessation Resources</t>
  </si>
  <si>
    <t>Substance Use Services</t>
  </si>
  <si>
    <t>M11.1 Offer Substance Use Education</t>
  </si>
  <si>
    <t>M11.2 Provide Substance Use and Addiction Services</t>
  </si>
  <si>
    <t xml:space="preserve">The following requirements are met for all eligible employees:
  • Substance use and addiction services are  available at no cost or subsidized and include at a minimum:  
      •  Clinical screening and referral to licensed mental health professionals and support resources  
      •  Counseling services, including telemental health services (e.g., online behavioral therapy)  
      •  Outpatient treatment (e.g., day programs)  
      •  Inpatient treatment (e.g., residential        programs, hospitalization)  
      •  Medication-assisted treatment (e.g.,        methadone treatment)
  • Organizational       commitment to mental health parity in health service coverage
  • Information       on benefits coverage and how to access substance use and addiction       services and community resources (e.g., peer support groups, online       support groups) is easily and confidentially available (e.g., via a health       portal or employee website)
  • Confidential       benefits consultation is available with clearly identified and qualified       support staff (e.g., benefits counselor, human resources       representative).
</t>
  </si>
  <si>
    <t>C01.1 Provide WELL Feature Guide</t>
  </si>
  <si>
    <t>Integrative Design</t>
  </si>
  <si>
    <t>C02.1 Facilitate Stakeholder Charrette</t>
  </si>
  <si>
    <t>C02.2 Promote Health-Oriented Mission</t>
  </si>
  <si>
    <t>Emergency Preparedness</t>
  </si>
  <si>
    <t>C03.1 Develop Emergency Preparedness Plan</t>
  </si>
  <si>
    <t>Occupant Survey</t>
  </si>
  <si>
    <t>C04.1 Select Project Survey</t>
  </si>
  <si>
    <t>C04.2 Administer Survey and Report Results</t>
  </si>
  <si>
    <t>Enhanced Occupant Survey</t>
  </si>
  <si>
    <t>C05.1 Utilize Enhanced Survey</t>
  </si>
  <si>
    <t>C05.2 Utilize Pre- and Post-Occupancy Survey</t>
  </si>
  <si>
    <t>C05.3 Implement Action Plan</t>
  </si>
  <si>
    <t>C05.4 Facilitate Interviews, Focus Groups and/or Observation</t>
  </si>
  <si>
    <t>Health Services and Benefits</t>
  </si>
  <si>
    <t>C06.1 Promote Health Benefits</t>
  </si>
  <si>
    <t>C06.2 Offer On-Demand Health Services</t>
  </si>
  <si>
    <t>C06.3 Offer Sick Leave</t>
  </si>
  <si>
    <t>C07.1 Promote Culture of Health</t>
  </si>
  <si>
    <t>C07.2 Establish Health Promotion Leader</t>
  </si>
  <si>
    <t xml:space="preserve">The following requirements are met:
  • Project has at least one dedicated executive-level employee  whose primary responsibility is to plan and oversee strategies that promote the  physical, mental and emotional health and well-being of all employees (e.g.,  Chief Wellness Officer). The individual must be employed at the executive  (C-Suite) level or report directly to a member of the executive (C-Suite) team.
  • Executive-level employee’s job description and performance  expectations must include the following:            
      •  Established metrics or KPIs for promoting organizational health  and well-being that are linked to employee’s performance evaluation.    
      •  At minimum annual reports by the employee on the progress of  health promotion strategies and employee engagement to the executive (C-suite)  team, Board of Directors and/or equivalent high-level stakeholders.
  • Executive-level employee  is supported by at minimum one employee who helps plan and implement health  promotion programs and policies.
</t>
  </si>
  <si>
    <t>New Parent Support</t>
  </si>
  <si>
    <t>C08.1 Offer New Parent Leave</t>
  </si>
  <si>
    <t>New Mother Support</t>
  </si>
  <si>
    <t>C09.1 Offer Workplace Breastfeeding Support</t>
  </si>
  <si>
    <t>C09.2 Design Lactation Room</t>
  </si>
  <si>
    <t>Family Support</t>
  </si>
  <si>
    <t>C10.1 Offer Childcare Support</t>
  </si>
  <si>
    <t xml:space="preserve">The project provides at least  three of the following:
  • On-site childcare centers compliant with local childcare  licensure, or subsidies of at least 50% for off-site or at-home childcare, for  regular occupants
  • Back-up childcare coverage for regular occupants in  case of unexpected events, at no cost or subsidized by at least 50% (e.g.,  drop-in daycare, overnight childcare, in-home babysitting service, virtual  childcare service)
  • Seasonal childcare  programs (e.g., center- or home-based care during school break or winter  holidays) for regular occupants with school-age children
  • Policy allowing all  employees to use paid sick time, family leave or personal days for the care of  a child.
  • Policy covering one or  more of the following to support all eligible employees with children:                
      •  Part-time options.    
      •  Work from home flexibility.    
      •  Flexible schedules
</t>
  </si>
  <si>
    <t>C10.2 Offer Family Leave</t>
  </si>
  <si>
    <t xml:space="preserve">Employers provide the following  for all eligible employees:
  • At least 12 weeks of leave, paid at 75% or higher of the  employee’s full salary or wages, during any 12-month period for the care of a spouse, domestic  partner, child, dependent, parent, parent-in-law, grandparent, grandchild,  sibling or other designated relation with a chronic or long-term serious health  condition, including an illness, injury, impairment or physical or mental  health condition, that involves one of the following:            
      •  Inpatient care in a hospital, hospice or residential healthcare  facility (e.g., stroke, infectious disease, PTSD).     
      •  Continuing treatment  and/or supervision by a healthcare provider  (e.g., diabetes, asthma, terminal cancer)
  • The option to use paid sick time or personal days for the care  of a spouse, domestic partner, child, dependent, parent, parent-in- law,  grandparent, grandchild or sibling.
  • Policy covering one or more of the following to support all  eligible employees caring for a spouse, domestic partner, child, dependent,  parent, parent-in-law, grandparent, grandchild, sibling or other designated relation:                
      •  Part-time options.    
      •  Work from home  flexibility.    
      •  Flexible schedules.
</t>
  </si>
  <si>
    <t>C10.3 Offer Bereavement Support</t>
  </si>
  <si>
    <t xml:space="preserve">Employers provide bereavement support for  all eligible employees, including, at minimum, the following:
  • Protocol for notifying employers of  the loss.
  • At least 20 days of bereavement leave offered as follows:    
      •  At least five days of paid leave during any 12-month period for the loss of a child, spouse, parent or dependent.&lt;sup&gt;12,13  &lt;/sup&gt;  
      •  At least three days of leave, paid at 75% or higher of the employee’s full salary or wages, during any 12-month period for the loss of a family member, colleague or friend.&lt;sup&gt;12,13 &lt;/sup&gt;  
      •  Additional unpaid weeks of leave during any 12-month period, granting employees a minimum total of 20 days of leave to use at any point in the bereavement process. The days of paid leave may be counted toward the 20 days.
  • Bereavement support resources, including:    
      •  Resources on coping with grief, including resources for returning to work after a loss.&lt;sup&gt;8,14 &lt;/sup&gt;  
      •  Information on accessing local bereavement support services
  • Coverage for bereavement counseling  services at no cost or subsidized by at least 50%.
</t>
  </si>
  <si>
    <t>Civic Engagement</t>
  </si>
  <si>
    <t>C11.1 Promote Community Engagement</t>
  </si>
  <si>
    <t>C11.2 Provide Community Space</t>
  </si>
  <si>
    <t>Diversity and Inclusion</t>
  </si>
  <si>
    <t>C12.1 Promote Diversity and Inclusion</t>
  </si>
  <si>
    <t>Accessibility and Universal Design</t>
  </si>
  <si>
    <t>C13.1 Integrate Universal Design</t>
  </si>
  <si>
    <t xml:space="preserve">The project considers best practices in universal design  to accommodate a diverse range of occupant abilities and needs throughout the  project, by implementing at minimum one design, operations or policy strategy  in each of the following categories
  • Physical access: entry,  exit and key interaction points that enable inclusive entrance to the project  and strategies that enable flexible usability of the space to accommodate  change as needed (e.g., stair-free entrances, step-free egress, operable  windows, automatic doors)
  • Developmental and  intellectual health: strategies that use color, texture, images and other multi-sensory  visually perceptible information (e.g., to accommodate sensory requirements of neurodiverse  individuals)
  • Wayfinding: strategies that help individuals intuitively  navigate through the project (e.g., signage, tactile maps, symbols, auditory cues,  information systems)
  • Operations: operational policies and programs that support  inclusion and accommodate a diverse range of needs (e.g., diversity and  inclusion training, flexible work hours for individuals with disabilities)
  • Technology: technology  (e.g., audio and visual equipment, web access) that helps individuals fully utilize  a space (e.g., to assist blind or deaf individuals, or those who do not speak  the native language), made available to all occupants at no cost
  • Safety: strategies that support easy access to all spaces and  amenities and minimize risk of injury, confusion or discomfort (e.g., lighting  or clear sightlines to increase feelings of security)
</t>
  </si>
  <si>
    <t>Meet these requirements in the whole building. Projects may only count design elements that are in place at the time of certification. Items installed by tenants or after certification are not considered.</t>
  </si>
  <si>
    <t>Emergency Resources</t>
  </si>
  <si>
    <t>C14.1 Promote Emergency Resources</t>
  </si>
  <si>
    <t>C14.2 Provide Opioid Response Kit and Training</t>
  </si>
  <si>
    <t>β Emergency Resilience and Recovery</t>
  </si>
  <si>
    <t>C15.1 Promote Business Continuity</t>
  </si>
  <si>
    <t>C15.2 Support Emergency Resilience</t>
  </si>
  <si>
    <t>Meet requirement a in non-leased spaces, requirement b for direct staff and requirement c in the whole building.</t>
  </si>
  <si>
    <t>C15.3 Facilitate Healthy Re-entry</t>
  </si>
  <si>
    <t>β Responsible Labor Practices</t>
  </si>
  <si>
    <t>C17.1 Disclose Labor Practices</t>
  </si>
  <si>
    <t xml:space="preserve">The project or organization meets the following requirements:
  • A comprehensive mapping of the project or organization’s structure, operations and supply chains is conducted annually for Tier 1 suppliers in the following sectors (as applicable):&lt;sup&gt;21  &lt;/sup&gt;  
      •  Construction.   
      •  Cleaning.    
      •  Catering.    
      •  Security.    
      •  Maintenance.
  • A risk assessment is conducted annually that evaluates risks in the project or organization’s operations and Tier 1 suppliers (at minimum) in the above sectors for the following practices associated with modern slavery:&lt;sup&gt;21,22  &lt;/sup&gt;  
      •  Worst forms of child labor.    
      •  Forced labor.    
      •  Traditional slavery.    
      •  Bonded labor.    
      •  Human trafficking.
  • An annual report that discloses the following information is reviewed by the executive team, Board of Directors and/or equivalent high-level stakeholders and published on the project or organization’s website:&lt;sup&gt;22  &lt;/sup&gt;  
      •  Processes of evaluation and risk assessment.   
      •  Risk assessment results, including the parts of the project or organization’s operations and supply chain where modern slavery risks have been identified.   
      •  Statement of commitment, including established goals and policies, aimed at identifying, preventing and mitigating modern slavery practices in the project or organization’s operations and supply chain.
</t>
  </si>
  <si>
    <t>C17.2 Implement Responsible Labor Practices</t>
  </si>
  <si>
    <t>Innovate WELL</t>
  </si>
  <si>
    <t>WELL Accredited Professional (WELL AP)</t>
  </si>
  <si>
    <t>I02.1 Achieve WELL AP</t>
  </si>
  <si>
    <t>Experience WELL Certification</t>
  </si>
  <si>
    <t>I03.1 Offer WELL Educational Tours</t>
  </si>
  <si>
    <t>Green Building Rating Systems</t>
  </si>
  <si>
    <t>I05.1 Achieve Green Building Certification</t>
  </si>
  <si>
    <t xml:space="preserve">The following requirement is met:
  • The project is certified in a green building rating system approved by IWBI and listed on IWBI's website (https://v2.wellcertified.com/resources/preapproved-programs).
</t>
  </si>
  <si>
    <t>C18ß</t>
  </si>
  <si>
    <t>Support Victims of Domestic Violence</t>
  </si>
  <si>
    <t>Bronze*</t>
  </si>
  <si>
    <t>Silver*</t>
  </si>
  <si>
    <t>Gold*</t>
  </si>
  <si>
    <t>Platinum*</t>
  </si>
  <si>
    <t>*Subject to concept minimum points</t>
  </si>
  <si>
    <r>
      <t xml:space="preserve">THE </t>
    </r>
    <r>
      <rPr>
        <sz val="24"/>
        <color rgb="FF000000"/>
        <rFont val="Museo Sans 700"/>
      </rPr>
      <t>WELL</t>
    </r>
    <r>
      <rPr>
        <sz val="24"/>
        <color rgb="FF000000"/>
        <rFont val="Museo Sans 300"/>
      </rPr>
      <t xml:space="preserve"> BUILDING STANDARD</t>
    </r>
    <r>
      <rPr>
        <vertAlign val="superscript"/>
        <sz val="24"/>
        <color rgb="FF000000"/>
        <rFont val="Museo Sans 300"/>
      </rPr>
      <t>TM</t>
    </r>
  </si>
  <si>
    <t>core_points</t>
  </si>
  <si>
    <t>extra core points</t>
  </si>
  <si>
    <r>
      <t xml:space="preserve">THE </t>
    </r>
    <r>
      <rPr>
        <sz val="24"/>
        <color rgb="FF000000"/>
        <rFont val="Museo Sans 700"/>
      </rPr>
      <t>WELL</t>
    </r>
    <r>
      <rPr>
        <sz val="24"/>
        <color rgb="FF000000"/>
        <rFont val="Museo Sans 300"/>
      </rPr>
      <t xml:space="preserve"> BUILDING STANDARD</t>
    </r>
  </si>
  <si>
    <t>Introduction</t>
  </si>
  <si>
    <t>Scorecard Rules &amp; Requirements</t>
  </si>
  <si>
    <r>
      <rPr>
        <b/>
        <sz val="14"/>
        <color theme="1"/>
        <rFont val="Museo Sans 500"/>
      </rPr>
      <t>Universal Preconditions</t>
    </r>
    <r>
      <rPr>
        <sz val="14"/>
        <color theme="1"/>
        <rFont val="Museo Sans 500"/>
      </rPr>
      <t xml:space="preserve">
Preconditions define the fundamental components of a WELL space and serve as the foundation of a healthy building. WELL v2 offers a universal set of preconditions for all projects. All preconditions – including all parts within them – are mandatory for certification.</t>
    </r>
  </si>
  <si>
    <r>
      <rPr>
        <b/>
        <sz val="14"/>
        <color theme="1"/>
        <rFont val="Museo Sans 500"/>
      </rPr>
      <t xml:space="preserve">Scoring and Certification Levels
</t>
    </r>
    <r>
      <rPr>
        <sz val="14"/>
        <color theme="1"/>
        <rFont val="Museo Sans 500"/>
      </rPr>
      <t xml:space="preserve">Projects must achieve all preconditions as well as a certain number of points to earn different levels of certification:
Projects may pursue no more than 12 points per concept and no more than 100 points total across the ten concepts. 
Projects can also pursue an additional ten points in the Innovation concept. A project may seek additional points in concepts where the project has already reached the 12-point maximum, by submitting features or parts not already pursued within those concepts as innovations for Feature I01. These submissions are worth one point per part, regardless of the listed point value of that part.
</t>
    </r>
  </si>
  <si>
    <t>Instructions</t>
  </si>
  <si>
    <r>
      <t xml:space="preserve">Certification Levels
</t>
    </r>
    <r>
      <rPr>
        <sz val="14"/>
        <color theme="1"/>
        <rFont val="Museo Sans 500"/>
      </rPr>
      <t xml:space="preserve">As you fill out the scorecard, the total number of optimization points will generate in the bottom of the matrix. Additionally, the matrix will generate the certification level you may earn if all targeted features and parts are achieved. </t>
    </r>
  </si>
  <si>
    <t>The WELL Building Standard v2® is organized into ten concepts: Air, Water, Nourishment, Light, Movement, Thermal Comfort, Sound, Materials, Mind and Community. Each Concept is comprised of multiple features, which are intended to address specific aspects of occupant health, comfort or knowledge. Each feature is divided into parts, which are often tailored to a specific building type. Within each part are one or more requirements, which dictate specific parameters that must be met. 
Satisfying a feature requires that all applicable parts of that feature are met. The applicability of a part is determined by the project space type and scope. Tables indicating the applicability of each feature and part based on the project type and scope are included in the introduction to WELL and each WELL pilot standard. 
WELL features are categorized as either Preconditions or Optimizations. Preconditions are necessary for all levels of WELL Certification. Optimizations are additional features, a certain percentage of which must be attained depending on the level of achievement that is pursued.</t>
  </si>
  <si>
    <r>
      <rPr>
        <b/>
        <sz val="14"/>
        <color theme="1"/>
        <rFont val="MuseoSans-700"/>
      </rPr>
      <t>WELL Core Projects</t>
    </r>
    <r>
      <rPr>
        <sz val="14"/>
        <color theme="1"/>
        <rFont val="Museo Sans 500"/>
      </rPr>
      <t xml:space="preserve">
WELL Core is a distinct pathway for core and shell buildings (also known as base buildings) seeking to implement fundamental features to benefit tenants. In these projects, the majority of regular occupants are not affiliated with the project owner. Any building type can register for WELL Core, provided that at least 75% of the project area is occupied by one or more tenants and/or serves as common space in the building accessible to all tenants. Note that offices affiliated with the project owner but unrelated to the management of the project property may be considered a tenant, as long as additional tenants unaffiliated with the project owner occupy at least 60% of the net leased area. WELL Core projects are awarded WELL Core Certification at the Bronze, Silver, Gold or Platinum level (see Scoring and Certification Levels, below)
Mixed-use buildings where WELL Core is appropriate for at least 60% of the project area may register the entire building for WELL Core. Areas operated/occupied by the project owner are considered "non-leased space" (see Scope and Applicability below). Non-leased spaces include the common areas of the building and private spaces directly under the control of the building management team. Mixed-use buildings where WELL Core is appropriate for less than 60% of the project area should register one or more portions of the building as individual projects for WELL Certification or WELL Core Certification, as appropriate.</t>
    </r>
  </si>
  <si>
    <r>
      <rPr>
        <b/>
        <sz val="14"/>
        <color theme="1"/>
        <rFont val="MuseoSans-700"/>
      </rPr>
      <t>Feature Applicability and Scoring</t>
    </r>
    <r>
      <rPr>
        <sz val="14"/>
        <color theme="1"/>
        <rFont val="Museo Sans 500"/>
      </rPr>
      <t xml:space="preserve">
Features have varying scopes of applicability for WELL Core projects, depending on the relevant population and project area. For example, some features, such as daylighting (L05) or bicycle storage (V04), must be met across the entire building. Other features apply only to spaces or personnel under the purview of the project owner, such as offering healthcare (C06) or childcare (C10) benefits.
Applicability designations are defined as follows:
</t>
    </r>
    <r>
      <rPr>
        <b/>
        <u/>
        <sz val="14"/>
        <color theme="1"/>
        <rFont val="Museo Sans 500"/>
      </rPr>
      <t>Whole Building</t>
    </r>
    <r>
      <rPr>
        <sz val="14"/>
        <color theme="1"/>
        <rFont val="Museo Sans 500"/>
      </rPr>
      <t xml:space="preserve">: Includes all areas within the project boundary. Some features indicate that projects can achieve a feature by providing a tenant budget. To use this pathway, project teams need to submit as part of documentation review, design assumptions and sample cut-sheets (as applicable) that justify the budget and can be used by the tenant during their design and construction process.
</t>
    </r>
    <r>
      <rPr>
        <b/>
        <u/>
        <sz val="14"/>
        <color theme="1"/>
        <rFont val="Museo Sans 500"/>
      </rPr>
      <t>Extent of Developer Buildout</t>
    </r>
    <r>
      <rPr>
        <sz val="14"/>
        <color theme="1"/>
        <rFont val="Museo Sans 500"/>
      </rPr>
      <t xml:space="preserve">: Includes all non-leased space and all construction within the leased space for which the project team is responsible.
</t>
    </r>
    <r>
      <rPr>
        <b/>
        <u/>
        <sz val="14"/>
        <color theme="1"/>
        <rFont val="Museo Sans 500"/>
      </rPr>
      <t>Leased Spaces</t>
    </r>
    <r>
      <rPr>
        <sz val="14"/>
        <color theme="1"/>
        <rFont val="Museo Sans 500"/>
      </rPr>
      <t xml:space="preserve">: All areas within the project boundary that are leased to or owned by tenants, including areas for lease or for sale that are not currently occupied. 
</t>
    </r>
    <r>
      <rPr>
        <b/>
        <u/>
        <sz val="14"/>
        <color theme="1"/>
        <rFont val="Museo Sans 500"/>
      </rPr>
      <t>Non-leased Spaces</t>
    </r>
    <r>
      <rPr>
        <sz val="14"/>
        <color theme="1"/>
        <rFont val="Museo Sans 500"/>
      </rPr>
      <t xml:space="preserve">: All areas within the project boundary that are not considered leased space.
</t>
    </r>
    <r>
      <rPr>
        <b/>
        <u/>
        <sz val="14"/>
        <color theme="1"/>
        <rFont val="Museo Sans 500"/>
      </rPr>
      <t>Building Management Staff</t>
    </r>
    <r>
      <rPr>
        <sz val="14"/>
        <color theme="1"/>
        <rFont val="Museo Sans 500"/>
      </rPr>
      <t xml:space="preserve">: Individuals responsible for maintaining and operating the building, including contractors and sub-contractors. Workers who spend less than 30 hours per month in the building (i.e., who are not regular occupants) are not considered building management staff.
</t>
    </r>
    <r>
      <rPr>
        <b/>
        <u/>
        <sz val="14"/>
        <color theme="1"/>
        <rFont val="Museo Sans 500"/>
      </rPr>
      <t>Direct Staff</t>
    </r>
    <r>
      <rPr>
        <sz val="14"/>
        <color theme="1"/>
        <rFont val="Museo Sans 500"/>
      </rPr>
      <t>: Building staff under direct employment by the project owner. Note: If a project has no direct staff on-site (i.e., the building is entirely operated by contracted building management staff), the project is allowed to earn points by meeting feature requirements for all or a defined subset of building management staff. Projects must use a single consistent population across all features, including preconditions (e.g., a project with no direct staff may only earn a point for meeting an optimization for its building management staff, if it also meets all preconditions for that same group of people).</t>
    </r>
  </si>
  <si>
    <r>
      <rPr>
        <b/>
        <sz val="14"/>
        <color theme="1"/>
        <rFont val="Museo Sans 500"/>
      </rPr>
      <t>Performance Testing Scope</t>
    </r>
    <r>
      <rPr>
        <sz val="14"/>
        <color theme="1"/>
        <rFont val="Museo Sans 500"/>
      </rPr>
      <t xml:space="preserve">
For WELL Core projects, at least 2.5% of the total building floor area must be available for performance testing. The available testing area must include all common areas and spaces directly under the control of the building management team. If common areas and spaces under owner control comprise less than 2.5% of the total building floor area, the project must supplement with tenant spaces to reach this threshold. Testing in leased spaces in these cases can take place before or after tenant occupancy.
Some performance-based optimizations explicitly state that they require testing in tenant spaces to be awarded. The project is responsible for identifying and communicating to Green Business Certification, Inc. (GBCI) and the WELL Performance Testing Agent the particular spaces which are available for testing.</t>
    </r>
  </si>
  <si>
    <r>
      <rPr>
        <b/>
        <sz val="14"/>
        <color theme="1"/>
        <rFont val="Museo Sans 500"/>
      </rPr>
      <t>Multifamily Residential Projects</t>
    </r>
    <r>
      <rPr>
        <sz val="14"/>
        <color theme="1"/>
        <rFont val="Museo Sans 500"/>
      </rPr>
      <t xml:space="preserve">
Multifamily residential projects may pursue WELL if they contain at least five dwelling units in a single building with common structural elements. Projects that qualify include apartments, condominiums, townhouses and other residential complexes within all market thresholds – affordable housing, market-rate and luxury.
Multifamily residential projects utilize the WELL Certification pathways (i.e., not WELL Core), even though most of the regular occupants are tenants, and the project owner may not complete the fit-out of the dwelling units. 
Performance testing within dwelling units for precondition features is not required for multifamily residential projects seeking certification at the Bronze or Silver level. However, projects cannot achieve Gold or Platinum without testing conditions in a sample of dwelling units. See Features A01, W01, W02, L02 and T01 and the Sampling Rates for Multifamily Residential section of the WELL Performance Verification Guidebook for more details. For optimizations, testing within dwelling units is required, whether or not the project is targeting Gold or Platinum. 
At recertification, for all levels of certification, testing is not required within dwelling units -- only in common areas and spaces dedicated to building management. </t>
    </r>
  </si>
  <si>
    <t>WELL Core Certification</t>
  </si>
  <si>
    <r>
      <rPr>
        <b/>
        <sz val="14"/>
        <color theme="1"/>
        <rFont val="Museo Sans 500"/>
      </rPr>
      <t>Optimizations</t>
    </r>
    <r>
      <rPr>
        <sz val="14"/>
        <color theme="1"/>
        <rFont val="Museo Sans 500"/>
      </rPr>
      <t xml:space="preserve">
Record the number of points you are pursuing for each optimization in the corresponding box. Optimizations with point ranges are highlighted pink. Optimizations points are calculated at the top of each concept section, reflecting the number of points you record as YES.  
Opportunities for Core projects to earn an additional point are marked in the column next to the point value. If pursuing this point, add this to the point value you enter in the YES column. </t>
    </r>
  </si>
  <si>
    <t>WELL Core v2 Scorecard</t>
  </si>
  <si>
    <r>
      <rPr>
        <b/>
        <sz val="14"/>
        <color theme="1"/>
        <rFont val="Museo Sans 500"/>
      </rPr>
      <t xml:space="preserve">Preconditions 
</t>
    </r>
    <r>
      <rPr>
        <sz val="14"/>
        <color theme="1"/>
        <rFont val="Museo Sans 500"/>
      </rPr>
      <t xml:space="preserve">Preconditions have been prepopulated with a YES. To update the status from YES, place a "Y" in maybe (?) or no (N) column. Your progress will be automatically updated in the bottom right corner of the matrix. </t>
    </r>
  </si>
  <si>
    <t>Meet these requirements for the project owner.</t>
  </si>
  <si>
    <t xml:space="preserve">The project provides free, public tours of the WELL Certified space. Tours are offered on a pre-determined schedule or upon request and meet the following requirements:
  • Offered at least six times per year.
  • Attended by at least 50 visitors per year.
  • Listed in the public directory of tours for WELL Certified spaces.
  • Include at least one destination per WELL concept.
  • Advertised through at least one publicly accessible channel (e.g., project website, signage, social media).
</t>
  </si>
  <si>
    <t>Meet these requirements for building management staff. To earn an additional point, make physical activity programming available to tenants.</t>
  </si>
  <si>
    <t>Meet these requirements in the whole building. Doors that open directly from the pedestrian network to a single tenant (in a multi-tenant project) do not need to comply​​.</t>
  </si>
  <si>
    <t>Health and Well-Being Promotion</t>
  </si>
  <si>
    <t xml:space="preserve">The project establishes a health-oriented  mission that meets the following requirements:
  • Outlines the project’s  objectives for health promotion
  • Connects supporting and  improving occupant health to the organizational objectives or mission statement
  • Incorporates relevant  project goals or strategies established during the stakeholder charrette.
  • Incorporates the ten  WELL concepts: Air, Water, Nourishment, Light, Movement, Thermal Comfort,  Sound, Materials, Mind and Community.
  • Health-oriented mission  is made available to all occupants.
</t>
  </si>
  <si>
    <t>Enhanced Health and Well-Being Promotion</t>
  </si>
  <si>
    <t>Meet these requirements for direct staff.  To earn an additional point, meet these requirements for all occupants (including visitors), excluding requirements b4, b6 and b7.</t>
  </si>
  <si>
    <t xml:space="preserve">The following requirement is met:
  • Within the last three years, the project has completed an independent health and well-being program, or an initiative approved by IWBI and listed on IWBI's website (https://v2.wellcertified.com/resources/preapproved-programs).
</t>
  </si>
  <si>
    <t>Gateways to Well-Being</t>
  </si>
  <si>
    <t xml:space="preserve">For at least 50% by count or 25 distinct, permanently installed products (including flooring, insulation, wet-applied products, ceiling and wall assemblies and systems) and furniture, ingredients are disclosed by the manufacturer, a disclosure organization or a third party through one of the following:
  • A Declare label, operated by the International Living Future Institute.³
  • A Health Product Declaration (HPD) published in the HPD Public Repository, operated by the Health Product Declaration Collaborative
  • A Cradle-to-Cradle Certified™ product, or a product with a Material Health Certificate from the Cradle to Cradle Products Innovation Institute
  • A Product Lens Certification™, operated by UL
  • A Product Health Declaration, operated by Global Green Tag
  • A manufacturer’s inventory containing CAS numbers of all individual compounds down to 1,000 ppm (0.1%). If the product contains a trade secret compound, GHS hazards of category 1 or 2 are listed and a concentration range is provided for each undisclosed component.
</t>
  </si>
  <si>
    <t xml:space="preserve">For at least 15 distinct permanently installed products (including flooring, insulation, wet-applied products, ceiling and wall assemblies and systems) and furniture, the following requirements are met:
  • All ingredients are disclosed through one of the following:   
      •  A Declare label, operated by the International Living Future Institute.³  
      •  A Health Product Declaration (HPD) published in the HPD Public Repository, operated by the Health Product Declaration Collaborative  
      •  A Cradle-to-Cradle Certified™ product, or a product with a Material Health Certificate from the Cradle to Cradle Products Innovation Institute  
      •  A Product Lens Certification™, operated by UL  
      •  A Product Health Declaration, operated by Global Green Tag
  • Ingredient disclosure is verified by a third party (i.e., an organization other than the manufacturer that is not affiliated with the ingredient disclosure certificate).
</t>
  </si>
  <si>
    <t xml:space="preserve">The following requirements are met:
  • The space contains the proper kitchen equipment and infrastructure  to prepare and serve meals on-site.
  • At least one meal is prepared and served on-site on a daily basis.
</t>
  </si>
  <si>
    <t>Meet these requirements in the whole building. For each 930 m² [10,000 ft²] of leased spaces, projects may provide one water supply and drainage point that can be connected to a drinking water dispenser, or budget to install a drinking water dispenser.</t>
  </si>
  <si>
    <r>
      <rPr>
        <b/>
        <sz val="14"/>
        <color theme="1"/>
        <rFont val="Museo Sans 500"/>
      </rPr>
      <t>Flexible Optimizations with Meaningful Weightings</t>
    </r>
    <r>
      <rPr>
        <sz val="14"/>
        <color theme="1"/>
        <rFont val="Museo Sans 500"/>
      </rPr>
      <t xml:space="preserve">
Optimizations are optional pathways for projects to meet certification requirements in WELL. Project teams may select which optimizations to pursue and which parts to focus on within each optimization.
WELL v2 operates on a points-based system, with 110 points available in each project scorecard. All optimizations are weighted with varying point values. The maximum point value of a feature is determined by the sum of its parts. A part is weighted by its potential for impact, defined as the extent to which a feature addresses a specific health and well-being concern or opportunity for health promotion, and the potential impact of the intervention. 
</t>
    </r>
    <r>
      <rPr>
        <i/>
        <sz val="14"/>
        <color theme="1"/>
        <rFont val="Museo Sans 500"/>
      </rPr>
      <t xml:space="preserve">Note: for some optimizations, achieving points in one part is contingent upon achieving points in another part. </t>
    </r>
  </si>
  <si>
    <t>Note: Projects are not required to use devices that comply with the requirements described in the Performance Verification Guidebook. Projects may monitor total VOCs, instead of the individual VOCs listed in Part 2: Meet Thresholds for Organic Gases. Permanently installed monitors may be located on interior walls rather than a minimum distance away. However, if measurements are undertaken by a WELL Performance Testing Agent in compliance with the Performance Verification Guidebook, results submitted to GBCI from each year and test location may be averaged and utilized for recertification purposes.</t>
  </si>
  <si>
    <t xml:space="preserve">Welcome to the v2 scorecard! This scorecard is designed to help project teams selectively choose 
WELL features that are most applicable to a project's scope, occupant needs and well-being goals. </t>
  </si>
  <si>
    <t>Complete Health and Well-Being Programs</t>
  </si>
  <si>
    <t>Note: Projects are not required to use devices or methods that comply with the requirements described in the Performance Verification Guidebook. Permanently installed monitors may be located on interior walls rather than a minimum distance away. However, if measurements are undertaken by a WELL Performance Testing Agent in compliance with the Performance Verification Guidebook, results submitted to GBCI from each year and test location may be averaged and utilized for recertification purposes.</t>
  </si>
  <si>
    <t>I06.4 Carbon Neutral</t>
  </si>
  <si>
    <t xml:space="preserve">The following requirements are met:
  • Project  has set a carbon reduction goal at least one reporting year prior to pursuing  this part. (This may have occurred prior to participating in WELL.)
  • The carbon emissions demonstrate the goal has  been met by comparing it to one of the following:         
      •  Calculating the reduction based on results of  the most recent reporting year to those of the previous reporting year.  
      •  Calculating the average year-over-year reduction  of up to the past 5 years.
</t>
  </si>
  <si>
    <t>I06.3 Carbon Reduction</t>
  </si>
  <si>
    <t>I06.2 Carbon Reduction Goal</t>
  </si>
  <si>
    <t>I06.1 Carbon Inventory</t>
  </si>
  <si>
    <t>β Carbon Disclosure and Reduction</t>
  </si>
  <si>
    <t>I04.1 Complete Health and Well-Being Programs</t>
  </si>
  <si>
    <t>Innovation Form</t>
  </si>
  <si>
    <t xml:space="preserve">The project implements a health and well-being strategy that meets the following requirements:
  • Positively impacts project occupants by supporting health and well-being in a novel way that is not covered in WELL v2.
  • Substantiated by existing scientific, medical and/or industry research.
  • Consistent with applicable laws and regulations and leading practices in building design and operations.
</t>
  </si>
  <si>
    <t>I01.10 Propose Innovation</t>
  </si>
  <si>
    <t>I01.9 Propose Innovation</t>
  </si>
  <si>
    <t>I01.8 Propose Innovation</t>
  </si>
  <si>
    <t>I01.7 Propose Innovation</t>
  </si>
  <si>
    <t>I01.6 Propose Innovation</t>
  </si>
  <si>
    <t>I01.5 Propose Innovation</t>
  </si>
  <si>
    <t>I01.4 Propose Innovation</t>
  </si>
  <si>
    <t>I01.3 Propose Innovation</t>
  </si>
  <si>
    <t>I01.2 Propose Innovation</t>
  </si>
  <si>
    <t>I01.1 Propose Innovation</t>
  </si>
  <si>
    <t>Note: This feature is a beta strategy and has an additional documentation requirement (beta feature feedback form). The feedback form supports IWBI in developing new features that are effective and applicable to projects around the world.</t>
  </si>
  <si>
    <t>C18.1 Support Victims of Domestic Violence</t>
  </si>
  <si>
    <t>β Support for Victims of Domestic Violence</t>
  </si>
  <si>
    <t xml:space="preserve">The project or organization implements an action plan that meets the following requirements
  • Establishes annual targets for the prevention and/or mitigation of modern slavery in their operations and supply chain in the following areas (as applicable):    
      •  Construction.    
      •  Cleaning.    
      •  Catering.    
      •  Security.    
      •  Maintenance.
  • Establishes annual targets in requirement a and implements strategies in requirement d per the table below. 
TierSupplier LevelPoints 
 	1 	Tier 1  	1 
 	2 	Tiers 1 &amp;amp; 2+ 	2
  • Describes how the project or organization assesses the effectiveness of the implemented strategies and updates targets or strategies accordingly
  • Addresses implementation of the following strategies to meet established targets    
      •  Anti-slavery and -human trafficking policies.    
      •  Responsible procurement policy.    
      •  Annual trainings, mandatory for employees involved in procurement and made available to all employees, educating about the consequences of modern slavery and the project or organization’s policies and steps for preventing, identifying and reporting observed or potential incidences of modern slavery practices.    
      •  Reporting protocol that allows employees and Tier 1 suppliers to anonymously report modern slavery risks and practices.    
      •  Process for review and remediation of any identified modern slavery practices to prevent and mitigate future incidents.    
      •  Process for consultation and revision of contracts, including establishing supplier obligations to address modern slavery, with any suppliers that have been identified as high risk for modern slavery practices.
</t>
  </si>
  <si>
    <t>C15.4 Establish Health Entry Requirements</t>
  </si>
  <si>
    <t>Meet requirements a-c and f-i in the whole building and meet requirements d and e for direct staff.</t>
  </si>
  <si>
    <t xml:space="preserve">Projects establish a plan for re-entry into the project after an emergency (e.g., natural disaster, public health emergency) addressing at minimum the following:
  • Consultation with regular occupants before and after re-entry to understand their needs and concerns related to re-entry.
  • Applicable safety, compliance and risk inspections of water, mechanical, electrical, ventilation and life safety systems, including necessary actions to restart building and facility systems after prolonged shutdown and approval or clearance for safe re-entry.
  • A list of roles for those who will be responsible for overseeing the re-entry plan. While roles and contact information should be made available to an organization’s personnel, it is not necessary to include this information in the plan submitted for purposes of verifying this feature.
  • Re-evaluation and adjustment (as needed) of human resources, workplace wellness and employee support policies and amenities (e.g., use of common areas and shared spaces like wellness rooms, food provision, physical activity programs) to support a safer and healthier re-entry.
  • Policy to support phased re-entry (as needed) offering part-time options, work from home flexibility and/or flexible schedules for all employees (as feasible), particularly for parents and caregivers who may have specific dependencies (e.g., due to childcare closures or a sick family member) and vulnerable groups (e.g., people with disabilities or who may be particularly vulnerable to infectious disease).
  • Re-evaluation and adjustment (as needed) of facilities management policies and organizational protocols to support safer and healthier re-entry, including but not limited to:  
      •  Crowd management and spacing and physical distancing of individuals.    
      •  Heightened security measures (e.g., screening, security personnel).    
      •  Access to personal protective equipment (PPE).    
      •  Additional sanitization supplies and other cleaning or maintenance protocols.
  • Contingency planning and re-closure measures should the same hazard that forced initial closure re-occur.
  • Frequent communications through multiple methods (e.g., emails, signage, trainings) to all relevant stakeholders, including (as applicable) employees, occupants, residents, facilities management team, contractors and community members, on the re-entry plan, new or altered policies, operations and procedures, relevant local-, state-, national- or global-level re-entry guidelines and how the project will address occupant health and safety concerns.
  • Evaluation and incorporation of re-entry guidelines (as available) provided by a relevant local-, regional- or global-level emergency response agency (e.g., WHO, government emergency management agency or equivalent) into the plan, and adherence to instructions provided by that agency during re-entry.
</t>
  </si>
  <si>
    <t xml:space="preserve">Projects implement a business continuity plan (BCP) that addresses at minimum the following
  • Determines critical business functions, processes, supporting resources and dependencies (e.g., email, internet connectivity, third-party suppliers or service providers, interdependent departments).
  • Includes a list of the roles and responsibilities of the business continuity team and convenes the team twice annually (at minimum) to review, test and update (as needed) the plan.
  • Implements a business impact analysis to evaluate the likely effects resulting from disruption of normal business functioning due to a disaster and to identify which critical business functions should be prioritized for recovery.
  • Conducts a remote work readiness assessment, including at minimum the following:    
      •  Evaluates which employees and/or positions (if any) are able to work remotely.    
      •  Evaluates which employees and/or positions (if any) have the necessary support infrastructure to work productively in a remote situation.   
      •  Evaluates whether organizational technology (e.g., company laptops, virtual private network (VPN)) is set up to support enterprise-wide remote work.    
      •  Implements the strategies necessary to support remote work readiness as determined by the evaluation, including (as applicable) methods of communication to employees during remote work and provision for alternate work locations.
  • Outlines strategies to support short- and long-term continuity in various disasters (e.g., blizzard, pandemic), restore and maintain business operations following disruption and re-mobilize in response to recurring disasters.
</t>
  </si>
  <si>
    <t>Meet these requirements in the whole building. For first aid kits and AED devices within leased spaces, projects can either provide amenities or provide a budget to tenants tied to the implementation of feature requirements.</t>
  </si>
  <si>
    <t xml:space="preserve">At least two of the following  requirements are met:
  • All eligible employees  are given the option to take paid time off to participate in volunteer  activities for at least the equivalent of two work days of paid time annually (separate from vacation,  sick or other paid time off), with at least half of those hours organized by the employer for a registered charity or non-profit.
  • Projects provide a list  of volunteer opportunities in the project area and community, with at least one  opportunity per month that would be suitable for employees, and with at least  eight hours organized by the employer for a registered charity or non-profit.
  • Projects contribute  annually to a registered charity of employee’s choice to match employee  donations, up to a maximum amount defined by the employer.
  • Projects provide at  least one community engagement program, such as events, talks, workshops,  trainings or other public engagement intended to promote education, play,  physical activity, social connection and/or well-being, at no cost to the  public on a quarterly basis Programs may be offered on- or off-site and must be open to all  regular occupants.
</t>
  </si>
  <si>
    <t xml:space="preserve">The project provides at least  one dedicated lactation room for employees that meets the following  requirements:
  • Is at least 7 ft x 7 ft.12
  • Includes at minimum the following:                                
      •  Work surface and comfortable  chair    
      •  At least two electrical outlets    
      •  User-operated lock with occupancy indicator (e.g., signage)    
      •  System in place for room booking (designed in consideration of  occupant privacy, such as a number system instead of occupant name)    
      •  Access to sink, faucet, paper towel dispenser and soap (not  required to be located in lactation room but may not be located in a bathroom)    
      •  Access to a refrigerator, with dedicated, sufficient space for  milk storage based on assessment of occupant storage need, in the lactation  room    
      •  Dedicated storage space for pumping supplies
  • Provides a calming and comfortable environment addressing at  minimum:                
      •  Sound minimization    
      •  Ambient lighting    
      •  Thermal comfort
  • Present in a quantity that meets current and anticipated demand
</t>
  </si>
  <si>
    <t>C06.4 Support Community Immunity</t>
  </si>
  <si>
    <t xml:space="preserve">Health services are provided for all eligible employees at no  cost or subsidized, on-site, in-person within 0.25 mi of the project boundary  or through a telemedicine provider or digital health platform, and meet the  following requirements:
  • Experienced and qualified healthcare providers (e.g., physician,  nurse practitioner, physician assistant) are available to provide confidential  medical treatment for episodic, recurrent, urgent or other illnesses before,  during and/or after regular business hours.
  • A scheduling system allows for drop-ins and/or appointment  booking. If services are only available during regular business hours, then  eligible employees are allowed to use services during the workday.
</t>
  </si>
  <si>
    <t xml:space="preserve">The  following requirements are met:
  • A health benefits plan is available to  all eligible employees and their designated dependents (e.g., spouse, domestic  partner, child, parent, parent-in-law, grandparent, grandchild, sibling) at  no cost or subsidized that includes the following services:                                             
      •  Medical care.    
      •  Dental care.    
      •  Vision care.    
      •  Mental health and substance use  services.    
      •  Sexual and reproductive health  services, including obstetrics and gynecology (OB-GYN) services and sexually transmitted infection (STI) testing and treatment.    
      •  Medication/prescription coverage.    
      •  Essential immunizations based on  region.    
      •  Preventive screenings and biometric  assessments.    
      •  Tobacco cessation programs.    
      •  Infectious disease testing (e.g.,  tuberculosis, malaria, COVID-19) during a regional or global infectious disease  outbreak, epidemic or pandemic as declared by a regional or global public  health agency (e.g., WHO, disease control and prevention centers or  equivalent).
  • Confidential  benefits consultations are available with clearly identified and qualified  support staff (e.g., benefits counselor, human resources representative).
</t>
  </si>
  <si>
    <t>WELL Core Guidance: Meet these requirements in the whole building. Projects with no direct staff where 100% of the space is leased to a single tenant may consider this part not applicable.</t>
  </si>
  <si>
    <t xml:space="preserve">The project's floor plan is designed such that one of the following are met:
  • At least 75% of all workstations and seating within shared areas and rooms (e.g., conference rooms, education spaces, common spaces), as applicable, have a direct line of sight to indoor plant(s), water feature(s) and/or nature view(s).
  • All workstations (as applicable) and seating within shared areas and rooms (e.g., conference rooms, education spaces, common spaces), as applicable, are within 33 ft of indoor plant(s), water feature(s) and/or nature view(s).
</t>
  </si>
  <si>
    <t xml:space="preserve">At least two of the following are offered to all eligible  employees at no cost or subsidized by at least 50%:
  • Mindfulness training course (e.g., eight-week  mindfulness-based stress reduction course (MBSR)) offered live, either  in-person or virtually, by a qualified mindfulness instructor at least twice a  year, that meets the following:                 
      •  Defines  mindfulness and its component parts.    
      •  Covers  relevant research on mindfulness.    
      •  Teaches  both formal practices (e.g., mindfulness meditation, yoga postures) and  informal practices (e.g., mindful eating, mindful listening) that can be  applied during the workday.
  • Mindfulness       programming (e.g., guided meditation, yoga) offered live, either in-person       or virtually, at least once a week in a designated quiet zone.
  • Digital       mindfulness offerings (e.g., guided meditation application). Employees have       unlimited access to at least one digital offering and access to at least       one designated quiet zone.
</t>
  </si>
  <si>
    <t>Meet these requirements for direct staff</t>
  </si>
  <si>
    <t xml:space="preserve">All managers undergo annual mental health training (in the  form of education seminars, workshops or classes) that meets the following  requirements:
  • Addresses  at least three of the following topics:        
      •  Identifying  and reducing workplace stress–related issues (e.g., conducting performance  reviews, effective communication skills, personnel management, conflict  resolution)  
      •  Recognizing  common mental health conditions or concerns, covering, at a minimum,  depression, anxiety, substance use, stress and burnout, and loneliness and social  isolation  
      •  Supporting  employee mental well-being using strategies to prevent burnout, low motivation,  fatigue, poor work-life balance and other work-related stress issues  
      •  Recognizing  employee mental health concerns or crises, including increasing awareness of  workplace and community resources available to employees
  • Provided  in-person or virtually (live or recorded), in group or individual settings, and through vendors,  on-site staff, health insurance plans, community groups or other qualified programs  (e.g., Mental Health First Aid)
</t>
  </si>
  <si>
    <t xml:space="preserve">Trainings (in the form of education seminars, workshops or  classes) are offered at least twice per year or on demand to regular occupants and  meet the following requirements:
  • Address  at least two of the following topics:        
      •  Managing  personal mental health and well-being, covering topics such as developing  mentally healthy habits and self-care practices, fostering relationships and  social connections and managing mental health at work  
      •  Common  mental health conditions or concerns, covering, at minimum, depression,  anxiety, substance use, stress, and burnout, and loneliness and social isolation.  
      •  Signs  and symptoms of mental health distress, including how to identify emotional  distress and appropriately respond (e.g., Mental Health First Aid)
  • Provided  in-person or virtually (live or recorded), in group or individual settings, and through vendors,  on-site staff, health insurance plans, community groups or other qualified programs  (e.g., Mental Health First Aid)
</t>
  </si>
  <si>
    <t xml:space="preserve">Projects offer mental health services and resources to support recovery from a traumatic event to all employees at no cost or subsidized, on-site, in-person within 0.25 mi of the project boundary or virtually, including at least three of the following:
  • Crisis counseling or trauma-focused psychotherapy with qualified mental health professionals.
  • Psychological first aid (PFA) training offered to all employees and/or required for manager-level employees
  • Bereavement counseling and materials on coping with grief, including resources for returning to work after a loss.
  • Information on benefits coverage and how to access additional mental health services, made conveniently and confidentially accessible to employees.
</t>
  </si>
  <si>
    <t xml:space="preserve">The project integrates the following throughout the space,  including common circulation routes, shared seating areas and rooms (e.g.,  conference rooms, common spaces) and workstations (as applicable):
  • Natural  materials, patterns, shapes, colors, images or sounds
  • At least one of the following:   
      •  Plants (e.g., potted plants, plant walls)  
      •  Water (e.g., fountain)  
      •  Nature views
</t>
  </si>
  <si>
    <t>Meet these requirements in non-leased spaces. To earn an additional point, also meet these requirements in leased spaces. If projects provide any cleaning services in leased spaces, these services must meet feature requirements.WELL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</si>
  <si>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All cleaning, disinfection and sanitization products are  specified in the cleaning plan and meet one of the following requirements:
  • Products are labeled as ‘low-hazard’ or ‘safer’ by an ISO 14024-compliant (Type 1) Ecolabel or by a third-party certification recognized by the local government where the project is located. Hazard criteria must be specific for the product classes within the scope of this feature.
  • The  Safety Data Sheet (SDS) of each product as sold discloses ingredients per EU Regulation  2015/83 (CLP) or California State  Bill No. 25  and no ingredients listed in Section 3 of the  SDS are classified as the following Globally  Harmonized Syste (GHS) codes and corresponding  hazard statements:     
      •  H311 (toxic in contact with skin).  
      •  H312 (harmful in contact with skin).  
      •  H317 (may cause allergic skin reaction). Individual terpenes may be present up to a concentration of 0.5% in undiluted products.  
      •  H334 (may cause allergy or asthma symptoms or breathing difficulties if inhaled).   
      •  H340 (may cause genetic defects).    
      •  H350 (may cause cancer).    
      •  H360 (may damage fertility or the unborn child).    
      •  H372 (may causes damage to organs through prolonged or repeated exposure).
  • Products meet Feature X08 Materials Optimization.
</t>
  </si>
  <si>
    <t xml:space="preserve">A management plan for pest control based on integrated pest management (IPM) principles  is implemented for all indoor and outdoor spaces, addressing the following:
  • Plan contains the following elements  
      •  List of roles and responsibilities for the program development, implementation, maintenance and education.  
      •   Pest management objectives, including protocols for identification of pests and metrics of progress.   
      •  Design and operational measures to prevent conditions that may attract pests.   
      •  Pest tolerance thresholds and control strategies (including methods and response times) for when tolerance thresholds are exceeded, attending to the safety of the applicator, the occupants and the environment.   
      •  Records of pest monitoring data, pest events, pesticide applications, control actions and emergency responses.
  • For pesticide application (periodic or emergency) within the project, the plan includes the following provisions  
      •  Paper or digital notification to all building occupants on the protocol for pesticide use.   
      •  Notification to all building occupants at least 24-hours prior to pesticide application, and signage posted at the site of application at least 24-hours prior to application until at least 24 hours after application.   
      •  Notifications include the pesticide name, registration number, treatment location and date of application and applicator. If emergency pesticide application is needed, information on the type of emergency or reason for unplanned use.
  • The effectiveness of the plan is evaluated on an annual basis
  • The plan, records of its implementation, Safety Data Sheets (SDSs) of pesticides and results of inspections are available to occupants and owners.
</t>
  </si>
  <si>
    <t xml:space="preserve">At least 50% by cost of newly installed products under the classes listed below, as defined by Appendix X1 (minimum 10 distinct products), meet the following requirements, unless higher amounts are mandated by local code:
  • Flooring products contain 100 ppm (0.01%) by weight or less of the following:  
      •  Halogenated flame retardants (HFR).  
      •   Per- and polyfluoroalkyl substances (PFAS).  
      •  Orthophthalates.
  • Insulation products, including thermal and acoustic insulation in walls, ceilings, ducts, tubes and pipes, contain 100 ppm (0.01%) by weight or less of halogenated flame retardants (HFR).
  • Ceiling and wall panels contain 100 ppm (0.01%) by weight or less of the following:    
      •  Halogenated flame retardants (HFR).    
      •  Orthophthalates.
  • Plastic plumbing contains 100 ppm (0.01%) by weight or less of orthophthalates.
</t>
  </si>
  <si>
    <t xml:space="preserve">The following requirements are met:
  • Newly installed fluorescent and sodium lamps, if present, meet one of the following:  
      •  RoHS  restrictions   
      •  The following specifications 
Fluorescent LampMaximum Mercury Content 
Compact, integral ballast 	3.5 mg 
Compact, no-integral ballast3.5 mg 
T-5, circular9 mg 
T-5, linear2.5 mg 
T-8, eight-foot10 mg 
T-8, four-foot3.5 mg 
T-8, U-bent6 mg 
High-Pressure Sodium LampMaximum Mercury Content 
400 W or less10 mg 
Over 400 W32 mg
  • Newly installed fire alarms, meters, sensors, relays, thermostats and load break switches meet one of the following:   
      •  RoHS restrictions  
      •  Products contain no more than 0.1% (1000 ppm) of mercury by weight.
</t>
  </si>
  <si>
    <t>Meet these requirements for building management staff. To earn an additional point, make hearing health conservation programming available to tenants.</t>
  </si>
  <si>
    <t>S09.1 Implement a Hearing Health Conservation Program</t>
  </si>
  <si>
    <t>β Hearing Health Conservation</t>
  </si>
  <si>
    <t>Meet these requirements in non-leased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</si>
  <si>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following  requirements are met:
  • For the following space types, the floor-ceiling  construction meets the following minimum Impact Insulation Class (IIC) ratings  with materials tested in accordance with ASTM E492-09, ISO 717.2 or equivalent (LnTw may be used as an equivalent metric and equivalent values may be determined by subtracting the IIC values listed below from 105): 
Space TypeLocation of Applicable Floor-Ceiling AssemblyMinimum Impact Insulation Class (IIC 
Quiet zones (except areas for concentration)Above55 
Areas for Fitness (if space is within the project boundary)Below50 
Enclosed Areas for Concentration and ConferencingAbove50 
Open Areas for ConcentrationAbove45 
Areas for Retail and Dining (if space is within the project boundary)Below45
</t>
  </si>
  <si>
    <t xml:space="preserve">The project achieves the following features and parts:
  • Achieve two points in either Feature S03 Part 2 - Achieve Sound Isolation at Walls or Feature S05 Part 1 – Implement Sound Reducing Surfaces.
  • Feature S06 Part 1 – Provide Minimum Background Sound.
</t>
  </si>
  <si>
    <t>Meet these requirements in non-leased spaces.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</si>
  <si>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following requirements are met:
  • Interior walls meet  the following sound transmission class (STC) or weighted sound reduction (Rw)  values. If an interior wall meets multiple categories listed, use the highest (i.e., more stringent) STC/Rw value listed. 
 	Interior Wall Type    Minimum STC or Rw     
Between Loud zones and other occupiable spaces.60     
 	Between areas for conferencing, learning or sleeping and other regularly occupied spaces.    55     
 	Between adjacent Quiet zones.    50     
 	Between rooms for concentration and other regularly occupied spaces.    45     
 	Between Circulation zones and regularly occupied spaces.    40
  • Doors that connect two occupiable rooms and doors to mechanical equipment rooms have a non-hollow core, minimum  STC/Rw of 30 and seals at the head, jamb and base.
</t>
  </si>
  <si>
    <t>Meet these requirements in non-leased spaces. Consider lobbies, hallways and corridors within non-leased spaces as Category 3.    To earn an additional point, also meet Category 3 levels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</si>
  <si>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A computational fluid dynamic model of the building and any adjacent buildings that takes into account at least one day per season (i.e., per quarter) demonstrates the following:
  • Winds are not expected to exceed 11 mph for more than 5% of hours in the year in seating areas or 10% of hours on paths and parking lots
  • Winds are not expected to exceed 33 mph on paths, parking lots or seating areas for more than 0.05% of hours in the year
</t>
  </si>
  <si>
    <t xml:space="preserve">The following requirements are met for at least 90% of regularly occupied spaces:
  • Control over temperature in the space is available through either:  1.   Thermostats present within the thermal zone.  2.   A digital interface accessible to occupants on a computer or phone.
  • The maximum size of each thermal zone is 650 ft²  or 10 occupants, whichever is larger.
  • Projects earn points based on the number of thermal zones: 
TierNumber of Zones Number of ZonesPoints 
1One per 650 ft²OROne per 10 occupants    1   
2One per 320 ft²OROne per 5 occupants     2
  • Temperature sensors are positioned at least 3.3 ft away from exterior walls, windows and doors, direct sunlight, air supply diffusers, mechanical fans, heaters or any other significant sources of heat or cold.
</t>
  </si>
  <si>
    <t xml:space="preserve">At least one of the following outdoor physical activity spaces is within a 0.25 mi walk distance of the project  boundary and available at no cost to regular occupants:
  • Green space (e.g., park, walking/biking trail).
  • Blue space (e.g., swimming area).
  • Recreational field or court.
  • Fitness zone that includes all-weather fitness equipment.
  • For projects with child occupants, play space geared toward children (e.g., playground).
</t>
  </si>
  <si>
    <t>Meet these requirements in non-leased spaces. To earn an additional point, also meet these requirements in the whole building.WELL Core projects where non-leased space represents 40% or more of total project area may pursue the additional point by making the physical activity space available to visitors without meeting these requirements for tenants. Projects utilizing this pathway should include a note on the documentation required by the feature.</t>
  </si>
  <si>
    <t xml:space="preserve">Active workstations are available to all users who  primarily work at stationary workstations (e.g., desk) and present in  quantities described in the table below and may include the following types:
  • Manual or electric height adjustable desks that  provide users the ability to customize workstation height at both seated and  standing positions.
  • Supplemental solutions that allow all or part of  the work surface and all input devices (monitor or screen, keyboard, mouse) to  be raised or lowered to seated or standing heights.
  • Treadmill desk.
  • Bicycle desk.
  • Stepper machine.  
TierActive Workstation Quantity  Points 
1At least 50% of workstations     1   
2At least 90% of workstations     2
</t>
  </si>
  <si>
    <t xml:space="preserve">No cost physical activity opportunities are available to  regular occupants and meet the following requirements:
  • Programming is appropriate for the project population (e.g., age, ability, culture).
  • Programming  is offered by a qualified physical activity professional either in-person within a 650 ft walk distance of the project boundary or  virtually through live programming.
  • As applicable, physical activity opportunities  are not withheld as a form of punishment for early childhood education, primary  or secondary school students
  • Programming is offered at the following  frequencies, as applicable:  
TierEmployees and University StudentsEarly Childhood Education, Primary and Secondary School Students (as applicable)Points 
1At least one 30-minute event per weekAt least one 60-minute event per week    1   
2 	                            &amp;gt; 150 minutes per wee&amp;gt; 60 minutes per school da 2
</t>
  </si>
  <si>
    <t xml:space="preserve">One of the following requirements is met:
  • The project is located in an area (zip or postal  code) with a minimum Transit Score® of 70
  • The project is located within a 650 ft walk  distance of existing bus network that provide at least 72 weekday trips and 30  weekend trips
  • The  project is located within a 0.25 mi walk distance of existing bus rapid transit  stops, light or heavy rail stations, commuter rail stations or ferry services  that provide at least 72 weekday trips and 30 weekend trips
</t>
  </si>
  <si>
    <t xml:space="preserve">At least one staircase is open to regular occupants,  services all floors of the project and is aesthetically designed through the  inclusion of at least two independent strategies from the following list on each floor:
  • Music
  • Artwork
  • Light levels of at least 215 lux when  in use.7,18
  • Windows or skylights that provide access to daylight
  • Natural design elements (e.g., plants, water features, images of nature)
  • Gamification
</t>
  </si>
  <si>
    <t>Meet these requirements in non-leased spaces. To earn an additional point, also meet these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</si>
  <si>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project demonstrates, through computer  simulations, that the following conditions are achieved in each floor:
  • Regularly occupied spaces  achieve one of the following targets: 
 	Tier 	Calculations per IES LM-83-12   	  	Calculations per Annex A of CEN 17037:2018  Points 
1 	Average sDA300,50% is achieved for &amp;gt; 55% of regularly occupied floor area     OR 	Target illuminance of 28 fc is achieved for &amp;gt;50% of individual unit area throughout 50% of daylit hours of the year     1   
2 	Average sDA300,50% is achieved for &amp;gt; 75% of regularly occupied floor area     OR 	Target illuminance of 28 fc is achieved for &amp;gt;50% of individual unit area and average illuminance 9 fc is achieved for &amp;gt;95% of individual unit area throughout 50% of daylit hours of the year     2
</t>
  </si>
  <si>
    <t>Meet these requirements in the whole building. For the interior layout option, a sample furniture layout should be submitted for documentation and shared with tenants.</t>
  </si>
  <si>
    <t xml:space="preserve">The following requirement is met:
  • The project demonstrates that the following conditions are achieved in each floor: 
 	Tier 	Interior Layout     	 Façade DesignPoints 
170% of all workstations are within 25 ft of transparent envelope glazing. Visible light transmittance (VLT) is greater than 40%.    OREnvelope glazing is no less than 15% of the regularly occupied floor area or individual unit. Visible light transmittance (VLT) of windows is greater than 40%.     1   
270% of all workstations are within 16 ft of transparent envelope glazing. Visible light transmittance (VLT) is greater than 40%.    OREnvelope glazing is no less than 25% of the regularly occupied floor area or individual unit. Visible light transmittance (VLT) of windows is greater than 40%.     2
</t>
  </si>
  <si>
    <t>Meet these requirements in non-leased spaces. To earn an additional point, also meet requirements in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</si>
  <si>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The following supportive amenities are provided in a quantity that meets employee demand in at least one dedicated eating area   within a 650 ft walk distance of the project boundary:
  • Cold storage.
  • Countertop surface.
  • Sink  and amenities for dish and hand washing.
  • Device  for reheating food (e.g., toaster oven, microwave).
  • Dedicated  cabinets or storage units available for employee use.
  • Reusable,  non-plastic plates, bowls, cups and utensils, including spoons, forks and  knives.
  • Cans/bins  for garbage, recycling and/or compost.
</t>
  </si>
  <si>
    <t xml:space="preserve">The following requirements are met:
  • The project implements a safety plan that contains the following  
      •   A list of key team roles for design, operations, maintenance and third-party inspection of the non-potable water system capture, treatment and use.    
      •  A list of all applicable codes and regulations in the jurisdiction where the non-potable water reuse system is being installed and that govern the design, commissioning, and approval of operation of the system.    
      •  A process flow diagram that displays the non-potable water sources, conveyances, storage units, treatment devices and points of use, emphasizing the points where makeup potable water (i.e., water needed to supplement non-potable needs) may be added.    
      •  A description of the system that includes the sources and estimated contaminant loads of the non-potable water, the intended uses for the non-potable water, the water treatment devices (if any) and their certifications, and the water quality parameters expected at the points of use.    
      •  An analysis of how human exposure to pathogens through ingestion and inhalation of non-potable water is minimized, including (if applicable) a description of how the potable water network is protected from the introduction of non-potable water, emphasizing strategies that address cross-connection control and backflow prevention.    
      •  A description of the signage and identifiable pipe color-coding to distinguish the non-potable water network.    
      •  A list of strategies for the control of odors, nuisances and vectors due to stagnation of non-potable water.    
      •  A narrative that details provisions for emergency operations caused by overflow of storage tanks, leaks and outages.    
      •  A list of operational parameters (such as flow, turbidity, coliforms or other treatment-dependent indicators) to monitor the intended functioning of the water system, their monitoring frequency and control actions if such parameters are beyond target ranges.    
      •  A list of control points where the operational parameters are being measured.    
      •  A list of routine maintenance protocols and schedules.    
      •  A description of the procedures for system startup, determination of protocols for verification of the safety plan, including Legionella testing if a risk of inhalation exists, and schedule for third-party inspections.
  • Projects submit annually through the WELL digital platform documentation of the startup procedure, maintenance logs, results from verification tests (when applicable) and of third-party inspections.
  • Projects provide visual evidence of conspicuous signage to occupants to help them to clearly distinguish potable from non-potable water (where applicable) as well as informative displays to highlight the safety features and conservation goals of the non-potable water system.
</t>
  </si>
  <si>
    <t>W08.4 Provide Handwashing Supplies and Signage</t>
  </si>
  <si>
    <t xml:space="preserve">All sinks where handwashing is expected (e.g., kitchens, bathrooms, break rooms and wellness rooms), meet the following requirements:
  • The faucet design prevents the water column from flowing directly into the drain or a sink drain stopper is installed
  • Water does not splash outside the sink when the faucet is fully open.
  • Newly installed sinks meet the following design parameters:    
      •  The sink basin is at least 9 inches across in the smallest dimension, measured at the point where the user is expected to place hands during hand washing.  
      •   The water column from the faucet spout to the basin is at least 8 inches in length (measured along flow of water, even if at an angle).   
      •  The water column is at least 3 inches away from any edge of the sink.
</t>
  </si>
  <si>
    <t xml:space="preserve">All bathrooms meet the following:
  • Toilets are equipped with hands-free flushing.
  • Contactless soap dispensers and hand drying.
  • Users can exit the bathroom hands-free.
  • Faucets meet the following:   
      •  Sensor-activated.   
      •  Equipped with a programmable line-purge system.   
      •  If mixing is used, hot- and cold-water lines are mixed at the point of use.
</t>
  </si>
  <si>
    <t>W08.1 Provide Bathroom Accommodations</t>
  </si>
  <si>
    <t>Meet these requirements in the whole building. For Option 2, water will be sampled from non-leased spaces and the project must either:    
      •  Confirm that the same water treatment system (if applicable) will be used in all leased spaces.   
      •  Provide an allowance to tenants to purchase the same type of treatment system (if applicable) in leased spaces. If there is no water supply in non-leased spaces, water will be sampled from leased spaces.</t>
  </si>
  <si>
    <t>A14.1 Implement Ultraviolet Treatment for HVAC Surfaces</t>
  </si>
  <si>
    <t xml:space="preserve">The following requirements are met:
  • Canopy hoods have side or partial panels, when allowable by code
  • Type II hood overhangs and setbacks comply with ASHRAE 154-2011 (Table 3 - Minimum Overhang Requirements for Type II Hoods) on all open sides, measured in the horizontal plane from the inside edge of the hood to the edge of the top horizontal surface of the appliance
  • The vertical distance between the front lower lip of the hood and the cooking surface is less than or equal to 4 ft
  • Makeup air velocity near (or directed at) the hood is less than 75 fpm
  • Replacement air introduced directly into the exhaust hood cavity does not exceed 10% of the hood exhaust airflow rate
  • At least 50% of the air that replaces the exhaust air is conditioned transfer air, rather than makeup air
  • Appliances are grouped under exhaust hoods according to effluent production and associated ventilation requirements, as specified in ASHRAE 154-2011, per hood type (defined by the classifications used in ASHRAE 154-2011 for light, medium, heavy and extra-heavy appliance duty levels)
  • Appliances have a rear seal between the appliance and the wall, when allowable by code
  • Appliances located at the end of a cook line requiring exhaust airflow rates greater than 300 cfm/ft have a full side panel or an end wall
</t>
  </si>
  <si>
    <t>Meet these requirements in non-leased spaces.  To earn an additional point, also measure environmental parameters in all leased spaces.WELL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</si>
  <si>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Notes</t>
  </si>
  <si>
    <t>Implement Ultraviolet Treatment for HVAC Surfaces</t>
  </si>
  <si>
    <t>Provide Bathroom Accommodations</t>
  </si>
  <si>
    <t>W08.4</t>
  </si>
  <si>
    <t>Provide Handwashing Supplies and Signage</t>
  </si>
  <si>
    <t>S06.1</t>
  </si>
  <si>
    <t>S06</t>
  </si>
  <si>
    <t>S06.2</t>
  </si>
  <si>
    <t>S09ß.1</t>
  </si>
  <si>
    <t>S09ß</t>
  </si>
  <si>
    <t>Implement a Hearing Health Conservation Program</t>
  </si>
  <si>
    <t>Select Preferred Cleaning Products</t>
  </si>
  <si>
    <t>C04.2</t>
  </si>
  <si>
    <t>C06.4</t>
  </si>
  <si>
    <t>Support Community Immunity</t>
  </si>
  <si>
    <t>C15ß.4</t>
  </si>
  <si>
    <t>Establish Health Entry Requirements</t>
  </si>
  <si>
    <t>C18ß.1</t>
  </si>
  <si>
    <t>I01.1</t>
  </si>
  <si>
    <t>Propose Innovation</t>
  </si>
  <si>
    <t>I01.2</t>
  </si>
  <si>
    <t>I01.3</t>
  </si>
  <si>
    <t>I01.4</t>
  </si>
  <si>
    <t>I01.5</t>
  </si>
  <si>
    <t>I01.6</t>
  </si>
  <si>
    <t>I01.7</t>
  </si>
  <si>
    <t>I01.8</t>
  </si>
  <si>
    <t>I01.9</t>
  </si>
  <si>
    <t>I01.10</t>
  </si>
  <si>
    <t>I02.1</t>
  </si>
  <si>
    <t>I03.1</t>
  </si>
  <si>
    <t>I04.1</t>
  </si>
  <si>
    <t>I05.1</t>
  </si>
  <si>
    <t>I06ß.1</t>
  </si>
  <si>
    <t>I06ß</t>
  </si>
  <si>
    <t>Carbon Inventory</t>
  </si>
  <si>
    <t>I06ß.2</t>
  </si>
  <si>
    <t>Carbon Reduction Goal</t>
  </si>
  <si>
    <t>I06ß.3</t>
  </si>
  <si>
    <t>Carbon Reduction</t>
  </si>
  <si>
    <t>I06ß.4</t>
  </si>
  <si>
    <t>Carbon Neutral</t>
  </si>
  <si>
    <t>+1</t>
  </si>
  <si>
    <t xml:space="preserve">Certification note: Projects pursuing this strategy are limited in WELL Certification level to GOLD, regardless of total points achieved.
</t>
  </si>
  <si>
    <t>A01.5 Measure Air Parameters</t>
  </si>
  <si>
    <t>Note: The World Health Organization&amp;rsquo;s Global Urban Ambient Air Pollution Database may be consulted to view outdoor air quality levels, available at https://whoairquality.shinyapps.io/AmbientAirQualityDatabase/</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</si>
  <si>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t>
  </si>
  <si>
    <t>Note: Projects are not required to provide information on the individuals assigned to perform the key roles determined in the safety plan. This feature is a beta strategy and has an additional documentation requirement (beta feature feedback form). The feedback form supports IWBI in developing new features that are effective and applicable to projects around the world.</t>
  </si>
  <si>
    <t xml:space="preserve">Grain-based foods are sold or provided by (or under contract with) the project owner on a daily basis and meet the following requirements:
  • In at least 50% of grain-based foods (foods that have a grain  flour as the first ingredient or that contain ≥30% grain ingredients), a whole  grain is the first ingredient
  • If both whole grain and refined grain options are available, whole  grain options do not cost more than their refined grain counterparts (i.e.,  brown rice does not cost more than white rice).
</t>
  </si>
  <si>
    <t>Note: Projects must have at least one whole grain option at each food outlet (if grain-based foods are sold or provided) but the 50% calculation may be considered across the entire food service operation (per food category or total number of grain-based foods).</t>
  </si>
  <si>
    <t xml:space="preserve">Meals are sold or provided by (or under contract with) the project owner on a daily basis and include main dish options that meet each of the following criteria:
  • Do not contain peanut.
  • Do not contain gluten.
  • Do not contain dairy.
  • Do not contain egg.
  • Do not contain animal, seafood or dairy products.
  • Do not contain animal or seafood products, except for eggs and dairy.
</t>
  </si>
  <si>
    <t xml:space="preserve">Foods and beverages are sold or provided by (or under contract with) the project owner and all foods and beverages are clearly labeled at point-of-decision on packaging, menus or signage to indicate if they contain the following common food allergens:
  • Peanut
  • Fish
  • Shellfish
  • Soy
  • Milk
  • Egg
  • Wheat
  • Tree nuts
  • Gluten
</t>
  </si>
  <si>
    <t xml:space="preserve">The following  requirements are met:
  • Showers with changing facilities are available in a quantity listed below within a 650 ft walk  distance of the project boundary 
 	Regular Occupants (age 12 or older)   	Required Number of Showers   
 	0 - 100     	One     
 	101 - 999     	One plus one for every 150 occupants above 100     
 	1,000 – 4,999     	Eight plus one for every 500 occupants above 1,000     
 	5,000 + occupants     	16 plus one for every 1,000 occupants above 5,000
  • At least five lockers are available for every shower. Lockers are co-located (i.e., in the same area/room, not on separate floors) with shower facilities.
</t>
  </si>
  <si>
    <t>Beta Feature Feedback Form</t>
  </si>
  <si>
    <t>Note: Spaces with multiple occupant types may use the occupant characteristics of PMV&amp;mdash;metabolic rate and clothing value&amp;mdash;for the majority occupant type (e.g., a space with 30 diners and 5 servers may use the diners&amp;#39; metabolic rates and clothing values to determine the PMV for that space).</t>
  </si>
  <si>
    <t>Note: Spaces with multiple occupant types may use the occupant characteristics of PMV&amp;mdash;metabolic rate and clothing value&amp;mdash;for the majority occupant type (e.g., a space with 30 diners and 5 servers may use the diners&amp;#39; metabolic rates and clothing values to determine the PMV for that space).    Projects undergoing recertification which were previously awarded Feature T06 must consider all data collected since the previous certification.</t>
  </si>
  <si>
    <t>T01.2 Measure Thermal Parameters</t>
  </si>
  <si>
    <t>Meet these requirements in non-leased spaces. Projects that do not contain regularly occupied spaces in non-leased spaces must have a minimum of one display screen or sign per building. Data displays must be placed in tenant-accessible areas or otherwise be made available to tenants. To earn an additional point, also meet these requirements in 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</si>
  <si>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Newly installed interior wet-applied paints, coatings, adhesives, sealants and finished poured floorings used inside the building envelope (minimum 10 distinct products or applied to at least 10% of project area) meet the following:
  • All products are tested to meet methods and thresholds established in one of the following standards and/or regulations for VOC content:  
      •  SCAQMD Rule 1168 (Adhesives and Sealants, 2017).  
      •  GB 33372-2020 (Adhesives).   
      •  2019 CARB SCM for Architectural Coatings  
      •  EU Ecolabel for indoor and outdoor paints and varnishes.    
      •  HJ 2537-2014 (Paints).  
      •  Any other standard listed in the ‘VOC content evaluation’ section of the ‘Low-Emitting Materials’ credit of the LEED v4.1 standard
  • At least 75% of products (by surface area or volume) are tested by a third-party laboratory to meet testing methods and thresholds established in one of the following standards and/or regulations for VOC emissions:   	  
      •  California Department of Public Health (CDPH) Standard Method v1.2. 	  
      •  AgBB  	  
      •  European Union LCI VOC threshold following EN 16516-1:2017 testing methods.
</t>
  </si>
  <si>
    <t xml:space="preserve">At least 15 distinct products (furniture, flooring, insulation, wet-applied products, ceiling and wall assemblies and systems), as defined in Appendix X1, are certified under one of the following programs:
  • Cradle to Cradle Certified™ products with a Silver, Gold or Platinum level in the Material Health category or products with a Silver, Gold or Platinum level Material Health Certificate from the Cradle to Cradle Products Innovation Institute
  • Living Product Challenge, Materials and Health &amp;amp; Happiness Petals or Living Product Certification, operated by the International Living Future Institute
  • Global GreenTag Product Health Declaration, with a GreenTag HealthRATE&amp;trade; mark at SilverHEALTH, GoldHEALTH or PlatinumHEALTH level, operated by Global GreenTag Intl. Pty Ltd
</t>
  </si>
  <si>
    <t xml:space="preserve">The following requirements are met:
  • At least two  of the following are available to all employees and students at no cost:   
      •                                  Education  or awareness efforts on mental health and well-being, offered quarterly, either  in-person or virtually (e.g., webcast on stress management, presentation on  mindfulness, email on healthy sleep habits)    
      •                                  Trainings or  courses related to mental health and well-being, offered annually, either  in-person or virtually (e.g., Mental Health First Aid, stress management  training)     
      •                                  Mindfulness  or restorative programming, offered weekly, either in-person or virtually  (e.g., ongoing access to guided meditation application, weekly yoga classes)    
      •                                  Policy  that establishes healthy working hours, outlining the maximum hours to be  worked per 24-hour and seven-day period    
      •                                  Dedicated  space for restoration and relaxation, with an accompanying policy permitting breaks  during work or school hours
  • Annual communication (e.g., email, online module, in-person training) is provided to all employees and students, and onboarding communications are provided to all new employees and students, specifically addressing all mental health and well-being benefits, resources and programs available through the project or organization.
</t>
  </si>
  <si>
    <t xml:space="preserve">The following requirements are met:
  • A risk assessment is undertaken to address at minimum the following:   	  
      •  Identify project assets (e.g., employees, facilities). 	  
      •  Establish a process for occupants or groups who may be more vulnerable (e.g., older adults, people with disabilities, pregnant women, children) to confidentially identify specific needs they may have during an emergency 	  
      •  Evaluate potential impacts of relevant hazards and identify high-risk hazards. 	  
      •  Determine emergency management planning priorities.
  • An emergency management plan is in place outlining response in the case of emergency situations within the building or surrounding community, addressing at minimum the following hazards:   	  
      •  Natural (e.g., flood, tsunami, wildfire, earthquake, heatwave). 	  
      •  Fire. 	  
      •  Health (e.g., acute medical emergency, infectious disease pandemic). 	  
      •  Technological (e.g., power loss, chemical spill, explosion). 	  
      •  Human-caused (e.g., civil unrest, active shooter, terrorism).
  • The emergency management plan meets the following requirements:   	  
      •  Incorporates annual (at minimum) inventory and maintenance of building emergency response resources (e.g., first aid kits, automated external defibrillators (AEDs), emergency notification system, personal protective equipment) and operations capabilities (e.g., backup power, remote management systems). 	  
      •  Includes a list of specialized personnel that is updated annually (at minimum) and includes roles and contact information of the emergency response team 	  
      •  Plan is reviewed and updated (as needed) on an annual basis and is easily accessible to all regular occupants.
  • Regular occupants are provided education and training on emergency preparedness and response, including the following:   	  
      •  Communications about the emergency management plan and related resources, including guidance by relevant local-, state-, regional- or global-level emergency response agencies (e.g., WHO, government emergency management agency or equivalent), annually (at minimum), to employees during new employee onboarding and during an emergency event. 	  
      •  Practice drills or other operations-based or discussion-based exercises conducted annually (at minimum) for each high-risk hazard identified in the risk assessment, and conducted every two years (at minimum) for other hazards covered under the emergency management plan
</t>
  </si>
  <si>
    <t xml:space="preserve">The project identifies an immunization relevant to the target population and implements an immunization program which includes the following:
  • Makes the vaccine available to regular occupants on at least an annual basis at no cost through either:  
      •  An on-site vaccine clinic or program  
      •  An off-site vaccination clinic or program (e.g., free community clinic, access through health care providers) and, for employees (as applicable), paid time during the workday to receive the vaccine
  • For employees, as applicable, at least one day of paid leave for recovery or sick leave following vaccination.22
  • A campaign that addresses the following:  
      •  Provides regular occupants information on how the project facilitates vaccine availability  
      •  Encourages or incentivizes, through monetary or non-monetary methods, regular occupants to receive the vaccine  
      •  Educates regular occupants on the health reasons to receive the vaccine
</t>
  </si>
  <si>
    <t xml:space="preserve">Projects located in a region with heightened risk of infectious respiratory disease transmission defined by a public health authority (e.g., World Health Organization, local public health agency) require at least one of the following for all occupants (including visitors) to enter the space:
  • Proof of vaccination, including necessary boosters as applicable, for the disease of heightened risk.
  • Both of the following:   	  
      •   	Proof of negative diagnostic testing for the disease of heightened risk and, for eligible employees (as applicable), access to diagnostic testing at no cost. 	 	  
      •   	Face masks worn indoors by, at minimum, unvaccinated occupants. Face masks are available for all occupants
</t>
  </si>
  <si>
    <t/>
  </si>
  <si>
    <t>Measure Air Parameters</t>
  </si>
  <si>
    <t>Measure Thermal Parameters</t>
  </si>
  <si>
    <t>WELL Core projects have different point-values for parts and features than owner-occupied projects, based on the extent to which the requirements benefit all occupants within the project. Features that must be met for the whole building are generally worth more for WELL Core, while features with no or limited effect on tenants are generally reduced in value. 
Some features allow WELL Core projects to earn points for applying the feature outside of the leased space and earn an additional point for achieving the requirements for their tenants. In addition, some features allow projects -- where non-leased spaces makes up 40% or more of the project area -- to earn an additional point without extending requirements to other populations or spaces. Projects are only eligible for one additional point per feature. Further guidance on applicability and additional point-earning potential for WELL Core is provided in the digital standard. To view this guidance, be sure to select the “WELL Core” view in the digital standard.
To earn additional points, WELL Core projects should first meet the baseline requirements of the feature established in WELL Core guidance. The exception is projects that do not include the baseline occupant population or relevant project area within their scope; these projects may pursue the additional points in their scorecard without meeting the baseline feature requirement first (select the "additional point" in the scorecard and leave the "baseline point" listed in the dropdown blank).</t>
  </si>
  <si>
    <t>All Spaces except Commercial Kitchen Spaces &amp; Industrial</t>
  </si>
  <si>
    <t>Performance Test OR Sensor Data</t>
  </si>
  <si>
    <t>Meet these requirements in non-leased spaces, provided these areas comprise at least 2.5% of the total project area. Otherwise, meet these requirements in non-leased space plus sufficient leased space to sum to 2.5% of the total project area.</t>
  </si>
  <si>
    <t>Technical Document (Shareable)</t>
  </si>
  <si>
    <t>All Spaces</t>
  </si>
  <si>
    <t>Sensor Data</t>
  </si>
  <si>
    <t xml:space="preserve">The following thresholds are met in occupiable spaces:
  • Carbon monoxide: 10 mg/m&amp;sup3; [9 ppm] or lower
  • Ozone: 100 &amp;micro;g/m&amp;sup3; [51 ppb] or lower
</t>
  </si>
  <si>
    <t xml:space="preserve">The following thresholds are met:
  • Carbon monoxide: 34 mg/m&amp;sup3; [30 ppm] or lower
  • Ozone: 100 &amp;micro;g/m&amp;sup3; [51 ppb] or lower
</t>
  </si>
  <si>
    <t>Technical Document (Audited)</t>
  </si>
  <si>
    <t>All Spaces except Dwelling Units</t>
  </si>
  <si>
    <t xml:space="preserve">The following pollutants are monitored in occupiable spaces at intervals no longer than once per year, and the results are submitted annually through the WELL digital platform. The number and location of sampling points for on-going monitoring complies with the requirements outlined in the Performance Testing Protocols or Continuous Monitoring Protocols sections of the Performance Verification Guidebook.
  • PM2.5.
  • PM10.
  • One of the following:      	  
      •  Total VOC.  	  
      •  Benzene, Formaldehyde, Toluene.
  • Carbon Monoxide.
  • Ozone.
</t>
  </si>
  <si>
    <t>Note: Refer to the Performance Verification Guidebook for information on sensor/testing requirements, required testing duration and compliance calculations.</t>
  </si>
  <si>
    <t xml:space="preserve">The following requirement is met:
  • Projects comply with the thresholds specified in the table below:      	  		 
  			 	Tier  			 	Particulate Matter Thresholds  			 	Points  		  		 
  			 	1  			 	  			PM2.5: 12 &amp;micro;g/m&amp;sup3; or lower    			PM10: 30 &amp;micro;g/m&amp;sup3; or lower    			     			   			  			 	1  		  		 
  			 	2  			 	  			PM2.5: 10 &amp;micro;g/m&amp;sup3; or lower    			PM10: 20 &amp;micro;g/m&amp;sup3; or lower    			     			   			  			 	2
</t>
  </si>
  <si>
    <t xml:space="preserve">The following thresholds are met in occupiable spaces:
  • Acetaldehyde: 140 &amp;micro;g/m&amp;sup3; or lower
  • One of the following:      	  
      •  Acrylonitrile: 5 &amp;micro;g/m&amp;sup3; or lower  	  
      •  Caprolactam: 2.2 &amp;micro;g/m&amp;sup3; or lower
  • Benzene: 3 &amp;micro;g/m&amp;sup3; or lower
  • Formaldehyde: 9 &amp;micro;g/m&amp;sup3; or lower
  • Naphthalene: 9 &amp;micro;g/m&amp;sup3; or lower
  • Toluene: 300 &amp;micro;g/m&amp;sup3; or lower
</t>
  </si>
  <si>
    <t xml:space="preserve">The following thresholds are met:
  • Carbon monoxide: 7 mg/m&amp;sup3; [6 ppm] or lower
  • Nitrogen dioxide: 40 &amp;micro;g/m&amp;sup3; [21 ppb] or lower
</t>
  </si>
  <si>
    <t xml:space="preserve">Project meets one of the below:
  • At least 75% of the regularly occupied spaces have operable windows that provide access to outdoor air.
  • For each floor, the openable window area is at least 4% the area of the occupiable space.
</t>
  </si>
  <si>
    <t xml:space="preserve">Information about the air quality measured in Part 1 of this feature is made available to occupants as follows:
  • Data are presented through one of the following:      	  
      •  Display screens prominently positioned at a height of 3.6&amp;ndash;5.6 ft with at least one display per 5400 ft² of regularly occupied space.   	  
      •  Hosted on a website or phone application accessible to occupants. Signs are present indicating where the data may be accessed at a density of at least one sign per 5400 ft² of regularly occupied space.
  • Data presented include one of the following:      	  
      •  Concentrations of the parameters measured.  	  
      •  Qualitative results of air quality (e.g., colored-coded levels).
</t>
  </si>
  <si>
    <t>All Spaces except Commercial Kitchen Spaces</t>
  </si>
  <si>
    <t>Meet these requirements in non-leased spaces.    WELL Core projects where non-leased space represents 40% or more of total project area may pursue the additional point without achieving the feature requirements in tenant spaces. Projects utilizing this pathway should include a note on the documentation required by the feature.</t>
  </si>
  <si>
    <t xml:space="preserve">Water delivered to the project and intended for human contact (e.g., drinking, cooking and dishwashing, handwashing, showering or bathing) meets the following thresholds:
  • Turbidity is less than or equal to 1.0 NTU, FTU or FNU (nephelometric turbidity, formazin turbidity or formazin nephelometric units, respectively).
  • Coliforms are not detected in any 100 ml sample.
</t>
  </si>
  <si>
    <t>Note: Multifamily residential projects may achieve WELL Certification at the Bronze or Silver level without testing in dwelling units, but cannot achieve Gold or Platinum without testing in dwelling units. See Sampling Rates for Multifamily Residential in the WELL Performance Verification Guidebook for further details.    Refer to the Performance Verification Guidebook for information on sensor/testing requirements, required testing duration and compliance calculations.</t>
  </si>
  <si>
    <t xml:space="preserve">The following requirements are met:
  • The project provides at least one drinking water dispenser, plus one drinking water dispenser per dwelling unit (if applicable).
  • Drinking water dispensers provide water that meets the following parameters:¹      	  
      •  Arsenic &amp;le; 0.01 mg/L.  	  
      •  Cadmium &amp;le; 0.003 mg/L.  	  
      •  Chromium (total) &amp;le; 0.05 mg/L.  	  
      •  Copper &amp;le; 2 mg/L.  	  
      •  Fluoride &amp;le; 1.5 mg/L.  	  
      •  Lead &amp;le; 0.01 mg/L.  	  
      •  Mercury (total) &amp;le; 0.006 mg/L.  	  
      •  Nickel &amp;le; 0.07 mg/L.  	  
      •  Nitrate &amp;le; 50 mg/L as Nitrate (11 mg/L as Nitrogen).  	  
      •  Nitrite &amp;le; 3 mg/L as Nitrite (0.9 mg/L as Nitrogen).  	  
      •  Total chlorine &amp;le; 5 mg/L.
  • Drinking water dispensers provide water that meets the following parameters:      	  
      •  Residual (free) chlorine does not exceed 4 mg/L.³  	  
      •  The concentration of total trihalomethanes (TTHM, sum of dibromochloromethane, bromodichloromethane, chloroform and bromoform) is 0.08 mg/L or less.³  	  
      •  The concentration of haloacetic acids (HAA5, sum of chloroacetic, dichloroacetic, trichloroacetic, bromoacetic and dibromoacetic acids) is 0.06 mg/L or less.³
</t>
  </si>
  <si>
    <t>Technical Document (Individual)</t>
  </si>
  <si>
    <t>Note: Project selects pesticides and/or organic contaminants found above thresholds established under &amp;lsquo;Drinking Water Quality Report&amp;rsquo; in any applicable municipal water quality report, if available.    Refer to the Performance Verification Guidebook for information on sensor/testing requirements, required testing duration and compliance calculations.</t>
  </si>
  <si>
    <t xml:space="preserve">Water delivered to the project for human consumption meets the following thresholds:
  • Aluminum ≤ 0.2 mg/L.²
  • Chloride &amp;le; 250 mg/L.²
  • Copper &amp;le; 1 mg/L.²
  • Manganese &amp;le; 0.05 mg/L.
  • Iron &amp;le; 0.3 mg/L.²
  • Silver&amp;le; 0.1 mg/L.²
  • Sodium &amp;le; 270 mg/L.³
  • Sulfate &amp;le; 250 mg/L.²
  • Zinc &amp;le;5 mg/L.²
  • Total Dissolved Solids (TDS) &amp;le; 500 mg/L.²
  • Free Chlorine &amp;le; 1.25 mg/L
</t>
  </si>
  <si>
    <t>All Spaces except Commercial Dining Spaces</t>
  </si>
  <si>
    <t xml:space="preserve">One of the following requirements is met:
  • The selection includes at least four varieties of fruits  (containing no added sugar) and at least four varieties of non-fried vegetables
  • At least 50% of available food options are fruits (containing no  added sugar) and/or non-fried vegetables.
</t>
  </si>
  <si>
    <t xml:space="preserve">For standard menu items sold or provided by (or  under contract with) the project owner, the following requirements are met:
  • The number of calories contained in each standard menu item, as  usually prepared and offered for sale, is clearly displayed on menus and menu  boards.
  • The macronutrient content (total protein, total fat and total  carbohydrate) and total sugar content of each standard menu item is available  upon request.
</t>
  </si>
  <si>
    <t>N02.2 Address Food Allergens</t>
  </si>
  <si>
    <t>Commercial Dining Spaces</t>
  </si>
  <si>
    <t>N02.3 Label Sugar Content</t>
  </si>
  <si>
    <t xml:space="preserve">For standard menu items sold or provided by (or  under contract with) the project owner, one of the following requirements is  met:
  • Standard menu items do not contain more than 25 g of sugar per serving.
  • The total sugar content for each standard menu item, as usually  prepared and offered for sale, is clearly displayed at the point-of-decision on  menus and menu boards (in addition to calories as required in Part 1 of this  feature).
  • Standard  menu items containing more than 25 g of sugar per serving are identified by an  icon on menus and menu boards. An explanation of the  icon and the health risks of high sugar intake is available at the point-of-decision
</t>
  </si>
  <si>
    <t xml:space="preserve">Foods and beverages are sold or provided by (or under contract with) the project owner on a daily basis and meet the following requirements:
  • Beverages do not contain more than 25 g of sugar per container or  serving.²
  • At least 25% of beverages contain no sugar per container or  serving, or drinking water is available at no cost.
  • No non-beverage food item (except whole fruit) contains more than  25 g of sugar per serving.²
</t>
  </si>
  <si>
    <t>Meet these requirements in non-leased spaces. WELL Core projects with food service tenants may use this tenant space to earn points toward this Nourishment optimization so long as the Nourishment preconditions are also achieved within that space.</t>
  </si>
  <si>
    <t>Portion Sizes</t>
  </si>
  <si>
    <t>N06.1 Promote Healthy Portions</t>
  </si>
  <si>
    <t xml:space="preserve">Foods and beverages are sold or provided by (or under contract with) the project owner on a daily basis and meet the following requirements:
  • All standard menu items do not contain more than 650 Cal, or a version or portion of the standard menu item is available at a smaller size and lower cost for at least 50% of all standard menu items containing more than 650 Cal.
  • Where food is self-serve (e.g., buffet), dishware does not exceed the following sizes per occupant type: 
DishwarePrimary School StudentsSecondary School StudentsAdults 
 	Circular plates, diameter8 in    10 in    10 in     
 	Non-circular plates, surface area49 in²79 in²79 in²     
 	Bowls, volume8 fl oz12 fl oz16 fl oz 
 	Cups, volume8 fl oz    12 fl oz    16 fl oz
</t>
  </si>
  <si>
    <t>All Spaces except Dwelling Units &amp; Commercial Kitchen Spaces</t>
  </si>
  <si>
    <t xml:space="preserve">A permanent and accessible space for food production is located within a 0.25 mi walk distance of the project boundary and meets the following requirements:
  • The space includes at least one of the following:  
      •                                  Garden or greenhouse with food-bearing plants    
      •                                  Edible landscaping (e.g., fruit trees, herbs)     
      •                                  Hydroponic or aeroponic farming system.
  • The space is open to regular occupants during regular  building hours and is accessible the majority of the days in the operating  year. Foods grown are made available to regular occupants.
  • The space is at least 1 ft² per regular occupant or 0.5 ft²  per student, whichever area is greater (up to a maximum of 1,500 ft² and not less than 200 ft²). The area calculated is the  actual growing area (vertical or horizontal) used for the production of  food-bearing plants For hydroponic and  aeroponic farming systems, the project may halve the growing area calculations,  given higher yield.
  • The  space includes planting supplies, including planting medium, watering system,  lighting (interior spaces only), plants and gardening tools
</t>
  </si>
  <si>
    <t>β Red and Processed Meats</t>
  </si>
  <si>
    <t>N14.1 Limit Red and Processed Meats</t>
  </si>
  <si>
    <t xml:space="preserve">Foods and beverages are sold or provided by (or under contract with) the project owner on a daily basis and meet the following requirements, as applicable:
  • At least one plant-based option is available at each food outlet
  • A single portion or serving of red meat, if sold or provided, is no more than 4 oz cooked weight
  • Red and processed meats, if sold or provided, are placed at the end of self-serve food service lines.&lt;sup&gt;6  &lt;/sup&gt;
  • Red and processed meats, if sold or provided, are listed last in each menu section or listed on a separate menu and/or menu board.&lt;sup&gt;9 &lt;/sup&gt;
</t>
  </si>
  <si>
    <t>Meet these requirements in the whole building. Projects pursuing Feature L03, Option 4 to achieve this feature are required to have access to at least 10% of leased spaces for testing (identified by the project). Projects pursuing daylighting options are required to meet the requirements in each floor or for each tenant, whichever is smaller. If finishes have not finalized, projects may use the following default surface reflectances:      	  
      •  Ceilings: 80%  	  
      •  Floors: 20%  	  
      •  Walls: 50%      If the layout of leased spaces is not yet known, the entire leased space is to be considered regularly occupied.</t>
  </si>
  <si>
    <t xml:space="preserve">For workstations used during the daytime, electric lighting is used to achieve the following thresholds:
  • The following light levels are achieved for at least four hours (beginning by noon at the latest) at a height of 18 in above the work-plane for all workstations in regularly occupied spaces:      	  		 
  			 	Tier  			 	Threshold  			 	   			 	Threshold for Projects with Enhanced Daylight  			Points  		  		 
  			1  			 	At least 150 EML [136 M-EDI(D65)]  			OR  			 	The project achieves at least 120 EML [109 M-EDI(D65)] and L05 Part 1 or L06 Part 1  			  			 1  			  		  		 
  			2  			 	At least 275 EML [250 lux M-EDI(D65)  			 	OR  			 	The project achieves at least 180 EML [163 M-EDI(D65)] and L05 Part 1 or L06 Part 1  			  			 3
  • The light levels are achieved on the vertical plane at eye level to simulate the light entering the eye of the occupant.
</t>
  </si>
  <si>
    <t>All Spaces except Industrial</t>
  </si>
  <si>
    <t xml:space="preserve">The following requirements are met in regularly occupied spaces:
  • All vertical transparent envelope glazing has shading that meet one of the following:      	  		 
  			 	Tier  			 	Type of Shading  			 	Points  		  		 
  			1  			 	Manual shading controllable by regular occupants at all times. Shades are regularly opened once a day for all days that the project is in use  			  			 1  			  		  		 
  			2  			 	  			Shading is automated to prevent glare  			  			  			 2
</t>
  </si>
  <si>
    <t>Meet these requirements in the whole building. Projects can either install shading in tenant spaces or provide a budget to tenants tied to the implementation of feature requirements. If the project owner does not have access to leased space, the owner can include shade opening requirements in the lease language for the tenant to implement.</t>
  </si>
  <si>
    <t>Meet these requirements in the whole building. If finishes have not finalized may use the following default surface reflectances:      	  
      •  Ceilings: 80%  	  
      •  Floors: 20%  	  
      •  Walls: 50%      If the layout of leased spaces is not yet known, the entire leased space is to be considered regularly occupied.</t>
  </si>
  <si>
    <t>All Spaces except Circulation Areas</t>
  </si>
  <si>
    <t xml:space="preserve">All luminaires in occupiable spaces (except decorative fixtures, emergency lights and other lighting for signage) meet at least one of the following color rendering requirements. If tunable white lighting is used, the requirements are met at 1,000K intervals from the lower end (with a minimum of 2,700K) to the higher end (with a maximum of 5,000k):
  • CRI ≥90.
  • CRI &amp;ge; 80 with R9 &amp;ge; 50.
  • IES Rf &amp;ge; 78, IES Rg &amp;ge; 100, -1% &amp;le; IES Rcs,h1 &amp;le; 15%.
</t>
  </si>
  <si>
    <t xml:space="preserve">All luminaires in occupiable spaces, in combination with the appropriate controls (except decorative lights, emergency lights and other lighting for signage), used in regularly occupied spaces meet at least one of the following flicker requirements:
  • Classified as &amp;ldquo;reduced flicker operation&amp;rdquo; per California Title 24, when tested according to the requirements in Joint Appendix JA-10
  • Recommended practices 1, 2 or 3  as defined by IEEE standard 1789-2015 LED
  • Pst LM &amp;le; 1.0 and SVM &amp;le; 0.6 for indoor applications per NEMA 77-2017&lt;sup&gt;11&lt;/sup&gt;
</t>
  </si>
  <si>
    <t>Office Spaces</t>
  </si>
  <si>
    <t xml:space="preserve">The following requirements are met:
  • Workstations where desktop computers are used provide support for user adjustability (monitor height, viewing angle, horizontal distance) through one or more of the following:      	  
      •  Monitors with built-in height and angle adjustment  	  
      •  Monitor stands or arms that allow height, angle and horizontal adjustment
  • Workstations where laptops are primarily used provide support for user adjustability through one of the following:      	  
      •  An external keyboard, mouse and laptop stand such that the laptop screen can be positioned by the user (screen height, viewing angle, horizontal distance)  	  
      •  An external monitor that meets requirement a
</t>
  </si>
  <si>
    <t>All Spaces except Dwelling Units &amp; Retail Spaces</t>
  </si>
  <si>
    <t xml:space="preserve">The following requirement is met:
  • The operative temperature in the kitchen does not exceed 80 &amp;deg;F.
</t>
  </si>
  <si>
    <t xml:space="preserve">A post-occupancy survey is administered at least twice a year, including once in June, July or August and once in December, January or February. For projects located in tropical regions, the survey may be administered twice a year, at least four months apart. Survey is administered at least six months after occupancy, which satisfies the following conditions:
  • All regular occupants are invited to participate in the anonymous survey, and responses are collected from the following number of respondents:¹      	  		 
  			Number of Regular Occupants   			Minimum Number of Responses   		  		 
  			More than 45  			35% of those regular occupants  		  		 
  			20 to 45  			15 regular occupants  		  		 
  			Less than 20  			80% of those regular occupants
  • The survey includes an assessment of overall satisfaction with thermal performance and identification of thermal comfort-related issues in accordance with either:    1.   The sample survey in Appendix T1.    2.   Any pre-approved survey listed in Part 1: Administer Project Survey in Feature C04: Occupant Survey.
  • The results of the survey responses comply with one of the target satisfaction thresholds as specified in the table below:      	  		 
  			Tier  			Thermal Comfort Satisfaction Thresholds  			Points  		  		 
  			1  			80% of regular occupants  			2  		  		 
  			2  			90% of regular occupants  			3
</t>
  </si>
  <si>
    <t xml:space="preserve">All regular occupants can cool their individual environment through one or more of the following:
  • A user-adjustable thermostat connected to the building’s mechanical cooling system or to an air conditioning unit. The room or thermal zone controlled by the thermostat may not be regularly occupied by more than one person.¹
  • Desk fan or ceiling fan that does not increase air speed for other occupants.¹
  • Chair with mechanical cooling system.¹
  • Any other solution capable of affecting a PMV change of -0.5 within 15 minutes from activation, without changing the PMV for other occupants.¹
</t>
  </si>
  <si>
    <t>All Spaces except Commercial Kitchen Spaces &amp; Dwelling Units</t>
  </si>
  <si>
    <t xml:space="preserve">All regular occupants can warm their individual environment through one or more of the following:
  • A user-adjustable thermostat connected to the building’s mechanical heating system. The room or thermal zone controlled by the thermostat may not be regularly occupied by more than one person.¹
  • Electric parabolic space heater.¹
  • Electric heated chair or footwarmers.¹
  • Blankets. Shared blankets that have been used are washed or disinfected at least weekly.¹
  • Any other solution capable of affecting a PMV change of +0.5 within 15 minutes from activation, without changing PMV for other occupants.¹
</t>
  </si>
  <si>
    <t xml:space="preserve">The following requirement is met:
  • A flexible dress code policy is in place that allows regular occupants to dress for individual thermal preferences
</t>
  </si>
  <si>
    <t xml:space="preserve">The following requirement is met:
  • Background noise levels are measured over a period of five minutes and average sound pressure levels do not exceed the following thresholds, as applicable:           	  		 
  			 	  			Tier  			  			  			Sound Pressure Level (SPL)  			  			 	Category 4  			 	Category 3  			 	  			Category 2  			  			 	  			Category 1  			  			 	Points:  		  		 
  			  			1  			  			  			Average SPL (Leq)  			  			 	  			dBA  			  			 	55  			 	50  			 	45  			 	40  			 1  		  		 
  			 	  			dBC  			  			 	75  			 	70  			 	65  			 	60  		  		 
  			  			Max SPL (LMax)  			  			 	  			dBA  			  			 	65  			 	60  			 	55  			 	50  		  		 
  			 	  			dBC  			  			 	85  			 	80  			 	75  			 	70  		  		 
  			  			2  			  			  			Average SPL (Leq)  			  			 	  			dBA  			  			 	50  			 	45  			 	40  			 	35  			 3  		  		 
  			 	  			dBC  			  			 	70  			 	65  			 	60  			 	55  		  		 
  			  			Max SPL (LMax)  			  			 	  			dBA  			  			 	60  			 	55  			 	50  			 	45  		  		 
  			 	  			dBC  			  			 	80  			 	75  			 	70  			 	65
</t>
  </si>
  <si>
    <t>Note: Category 1 - Areas for conferencing, learning or speaking    Category 2 - Enclosed areas for concentration    Category 3 - Open areas for concentration, areas with regularly used PA systems, and areas for dining    Category 4 - Areas with machinery and appliances used by occupants (e.g., baggage handling areas, security, commercial kitchens, labs where spoken lectures do not take place)</t>
  </si>
  <si>
    <t xml:space="preserve">For projects in which the space types listed in the table cumulatively make up at least 10% of occupiable project area, the following requirements are met:
  • Acoustical furnishings meet the criteria shown in the following table:      	  		 
  			 	  			Space Type  			  			 	  			Metric  			  			 	  			Tier 1    			1 Point  			  			 	  			Tier 2    			2 Points  			  		  		 
  			  			Open workspaces  			  			 	  			Minimum NRC/aw  			  			 	  			0.75 for at least 75% of available ceiling area  			  			 	  			0.90 for all available ceiling are  			  		  		 
  			 	  			Minimum furniture height and NRC/aw  			  			N/A  			 	  			Partial height barriers with a minimum height of 4 ft above finished floor and a minimum NRC/aw value of 0.70 between all opposing workstations¹  			  		  		 
  			  			Areas for conferencing and learning  			  			 	  			Minimum NRC/aw at ceilings  			  			 	  			0.75 for at least 50% of available ceiling area  			  			 	  			0.90 for all available ceiling area  			  		  		 
  			 	  			Minimum NRC/aw at walls  			  			 	  			0.75 on at least 25% of one wall  			  			 	  			0.80 on at least 25% of two perpendicular walls  			  		  		 
  			 	  			Areas for dining  			  			 	  			Minimum NRC/aw at ceilings  			  			 	  			0.75 on at least 50% of available ceiling area  			  			 	  			0.90 for all available ceiling area
</t>
  </si>
  <si>
    <t xml:space="preserve">The following requirements are met:
  • A sound masking system is installed in open areas and enclosed rooms designated as Quiet zones, Circulation zones and in areas where workstations are present.
  • The sound masking system produces a 1/3 octave band adjustable output signal and minimum frequency spectrum of 100 Hz to 5 kHz.
  • The sound masking system is commissioned such that the following sound pressure levels are not exceeded:      	  
      •  Open areas designated as Quiet zones, Circulation zones and areas where workstations are present: 48 dBA.  	  
      •  Enclosed rooms labeled as Quiet zones: 42 dBA.
  • The sound masking system is verified by a professional sound masking system installer in accordance with ASTM 1573-18 or equivalent standard.
</t>
  </si>
  <si>
    <t xml:space="preserve">The following requirements are met:
  • For the following space types, the floor-ceiling construction achieves the following Normalized Impact Sound Ratings (NISR), as measured on-site, in accordance with ASTM E1007-19, ISO 16283 or equivalent, by a professional in acoustics (LnTw may be used as an equivalent metric and equivalent values may be determined by subtracting the NISR values listed below from 105):      	  		 
  			Space Type  			 	Location of Applicable Floor-Ceiling Assembly  			 	  			Tier 1    			Minimum NISR¹    			 1 point  			  			 	  			Tier 2    			Minimum NISR¹    			 2 points  			  		  		 
  			Quiet zones (except areas for concentration)  			 	Above  			 	52  			 	57  		  		 
  			Areas for Fitness (If space is within the project boundary)  			 	Below  			 	47  			 	52  		  		 
  			Enclosed Areas for Concentration and Conferencing  			 	Above  			 	47  			 	52  		  		 
  			Open Areas for Concentration  			 	Above  			 	42  			 	47  		  		 
  			Areas for Retail and Dining (If space is within the project boundary)  			 	Below  			 	42  			 	47
</t>
  </si>
  <si>
    <t xml:space="preserve">The following requirements are met, as applicable:
  • Telecommunication and AV systems, which utilize speech enhancement technology (e.g., active digital signal processing, noise cancellation) are provided in all rooms used for conferencing, distance learning or similar remote communications and commissioned by a professional in audio engineering.
  • Public address systems meet the following:      	  
      •  All public address systems are commissioned by a professional in audio engineering in accordance with NFPA 72 (Annex D), BS 5839 Part 8, ISO 7240 Parts 16 and 19 or equivalent  	  
      •  A commissioning report, acoustical model or similar indicates that a minimum STI 0.50 or CIS 0.75 is achieved in at least 50% of regularly occupied acoustically distinguishable spaces (ADS) when measured in accordance with IEC 60268-16 or equivalent
  • Speech reinforcement systems are installed in at least 80% of classrooms and all spaces for large presentation spaces (e.g., lecture hall, conference center). All speech reinforcement systems are commissioned by a professional in acoustics or audio engineering and a commissioning report indicates that systems are designed to meet audio distribution requirements in accordance with ANSI/ASA S12.60 Part 1 and commissioned in accordance with ANSI/INFOCOMM A102.01:2017 or equivalent
</t>
  </si>
  <si>
    <t xml:space="preserve">The following requirements are met, as applicable:
  • For all employees:      	  
      •  A minimum of 11 consecutive hours off from work per 24-hour period  	  
      •  A minimum of 24 consecutive hours off from work per 7-day period  	  
      •  For employees who engage in shift work, work and communications are expected only for the duration of the employee&amp;#39;s shift, and employees are provided a minimum 48-hour advance notice of shift changes  	  
      •  For employees who do not engage in shift work, work and communications are expected only during the organization&amp;rsquo;s business hours in the local time zone
  • For all eligible employees:      	  
      •  A minimum of 20 days of paid time off per calendar year (not including designated sick days or standard paid holidays)  	  
      •  Work and communications are not required and are discouraged during paid time off  	  
      •  Sick, vacation, floating holiday, personal, rollover and all other employer-provided days off from work are clearly defined, addressing accrual policy, cap on rollover days allowed and date by when rollover days must be used.
  • For students in secondary schools, the school day starts no earlier than 8:30 a.m
</t>
  </si>
  <si>
    <t xml:space="preserve">The project creates and implements a plan that addresses the following:
  • Aspirational satisfaction thresholds for post-occupancy survey responses.
  • Strategies for improving unmet satisfaction thresholds.
</t>
  </si>
  <si>
    <t xml:space="preserve">Projects implement at least one of the following:
  • Designated outdoor or indoor space is made available to emergency responders, relief organizations or other equivalent institutions at no cost for alternative use in case of emergency (e.g., shelter during a natural disaster, treatment area during a pandemic).
  • Funding or other resources (e.g., in partnership with local agencies providing relevant services or resources such as vouchers, shelter, clothing, food, transportation) are provided by the employer for emergency use by employees in at least two of the following critical scenarios:      	  
      •  Sheltering from domestic violence or abuse.  	  
      •  Quarantine due to infectious disease exposure.  	  
      •  Damage to employee housing from a disaster.
  • Shelter-in-place plan for emergencies in which occupants cannot leave the project (e.g., hurricane, chemical spill) that includes the following:      	  
      •  A shelter-in-place kit with resources to help occupants shelter in place within the project for at least 24 hours (e.g., water, food supplies, blankets, flashlights, first aid kit).&lt;sup&gt;8 &lt;/sup&gt;  	  
      •  A process for occupants or groups who may be more vulnerable (e.g., older adults, people with disabilities, pregnant women, children) to confidentially identify specific needs they may have during a shelter-in-place emergency  	  
      •  Procedures for communicating to occupants the decision to evacuate or shelter-in-place during an emergency.  	  
      •  A commitment to incorporate shelter-in-place guidelines provided by a relevant local-, regional- or global-level emergency response agency (e.g., WHO, government emergency management agency or equivalent) into the plan, and to adhere to instructions provided by that agency during a shelter-in-place emergency.  	  
      •  Annual (at minimum) occupant trainings on the shelter-in-place plan.
</t>
  </si>
  <si>
    <t>v2 Q1 2022</t>
  </si>
  <si>
    <t xml:space="preserve">The organization, or in the case of a WELL at scale subscription, the subscribed locations, meets one of the following requirements in the current reporting year:
  • Is certified as carbon neutral by a scheme that follows PAS 2060.
  • Has achieved Part 1 of this feature for at least 2 points and has purchased carbon credits and/or offsets from one of the following schemes to offset all emissions:      	  
      •  Verra/VCS.  	  
      •  Gold Standard.   	  
      •  ACR.
</t>
  </si>
  <si>
    <r>
      <rPr>
        <b/>
        <sz val="11"/>
        <color rgb="FF000000"/>
        <rFont val="Calibri"/>
      </rPr>
      <t xml:space="preserve">Option 3: Project-developed Goal (2 pts)
</t>
    </r>
    <r>
      <rPr>
        <sz val="12"/>
        <color theme="1"/>
        <rFont val="Calibri"/>
        <family val="2"/>
        <scheme val="minor"/>
      </rPr>
      <t xml:space="preserve">Project develops a carbon reduction goal as follows:
</t>
    </r>
    <r>
      <rPr>
        <sz val="12"/>
        <color theme="1"/>
        <rFont val="Calibri"/>
        <family val="2"/>
        <scheme val="minor"/>
      </rPr>
      <t xml:space="preserve">  • A  base year within the previous 5 years is selected.
</t>
    </r>
    <r>
      <rPr>
        <sz val="12"/>
        <color theme="1"/>
        <rFont val="Calibri"/>
        <family val="2"/>
        <scheme val="minor"/>
      </rPr>
      <t xml:space="preserve">  • Goal  includes all emissions from Scopes 1 and 2, plus at least the top three  categories of Scope 3.
</t>
    </r>
    <r>
      <rPr>
        <sz val="12"/>
        <color theme="1"/>
        <rFont val="Calibri"/>
        <family val="2"/>
        <scheme val="minor"/>
      </rPr>
      <t xml:space="preserve">  • Goal  is based on absolute emissions (i.e., not emissions intensity).
</t>
    </r>
    <r>
      <rPr>
        <sz val="12"/>
        <color theme="1"/>
        <rFont val="Calibri"/>
        <family val="2"/>
        <scheme val="minor"/>
      </rPr>
      <t xml:space="preserve">  • Goal includes targets of a year-over-year  reduction of 3%, at minimum, for each of the next 10 years, or until carbon  neutrality is reached.
</t>
    </r>
    <r>
      <rPr>
        <sz val="12"/>
        <color theme="1"/>
        <rFont val="Calibri"/>
        <family val="2"/>
        <scheme val="minor"/>
      </rPr>
      <t xml:space="preserve">  • Goal  is prominently and publicly available (e.g., on company website, in annual  report.)
</t>
    </r>
  </si>
  <si>
    <r>
      <rPr>
        <b/>
        <sz val="11"/>
        <color rgb="FF000000"/>
        <rFont val="Calibri"/>
      </rPr>
      <t xml:space="preserve">Option 2: Approved Science Based Target (3 pts)
</t>
    </r>
    <r>
      <rPr>
        <sz val="12"/>
        <color theme="1"/>
        <rFont val="Calibri"/>
        <family val="2"/>
        <scheme val="minor"/>
      </rPr>
      <t xml:space="preserve">The following requirements are met:
</t>
    </r>
    <r>
      <rPr>
        <sz val="12"/>
        <color theme="1"/>
        <rFont val="Calibri"/>
        <family val="2"/>
        <scheme val="minor"/>
      </rPr>
      <t xml:space="preserve">  • Project  organization has an approved science-based target and is recognized as “Targets  Set” by the Science Based Targets initiative
</t>
    </r>
    <r>
      <rPr>
        <sz val="12"/>
        <color theme="1"/>
        <rFont val="Calibri"/>
        <family val="2"/>
        <scheme val="minor"/>
      </rPr>
      <t xml:space="preserve">  • Commitment  is prominently and publicly available (e.g., on company website, in annual  report.)
</t>
    </r>
    <r>
      <rPr>
        <b/>
        <sz val="11"/>
        <color rgb="FF000000"/>
        <rFont val="Calibri"/>
      </rPr>
      <t xml:space="preserve">
OR</t>
    </r>
  </si>
  <si>
    <r>
      <rPr>
        <b/>
        <sz val="11"/>
        <color rgb="FF000000"/>
        <rFont val="Calibri"/>
      </rPr>
      <t xml:space="preserve">Option 1: Science Based Target Commitment (1 pt)
</t>
    </r>
    <r>
      <rPr>
        <sz val="12"/>
        <color theme="1"/>
        <rFont val="Calibri"/>
        <family val="2"/>
        <scheme val="minor"/>
      </rPr>
      <t xml:space="preserve">The following requirements are met:
</t>
    </r>
    <r>
      <rPr>
        <sz val="12"/>
        <color theme="1"/>
        <rFont val="Calibri"/>
        <family val="2"/>
        <scheme val="minor"/>
      </rPr>
      <t xml:space="preserve">  • Project organization has submitted a commitment letter and is recognized as &amp;ldquo;Committed&amp;rdquo; by the Science Based Targets initiative
</t>
    </r>
    <r>
      <rPr>
        <sz val="12"/>
        <color theme="1"/>
        <rFont val="Calibri"/>
        <family val="2"/>
        <scheme val="minor"/>
      </rPr>
      <t xml:space="preserve">  • Commitment is prominently and publicly available (e.g., on company website, in annual report.)
</t>
    </r>
    <r>
      <rPr>
        <b/>
        <sz val="11"/>
        <color rgb="FF000000"/>
        <rFont val="Calibri"/>
      </rPr>
      <t xml:space="preserve">
OR</t>
    </r>
  </si>
  <si>
    <t xml:space="preserve">The following requirements are met:
  • The owner conducts assessment of carbon emissions across their entire organization, or in the case of a WELL at scale subscription, across the subscribed locations.
  • Analysis is undertaken in accordance with GHG Corporate Standard, ISO14064-1:2018, or another program based on one of these two.
  • Analysis must include within the defined reporting boundary the scopes, shown in the table below, which earns the corresponding number of points.           	  		 
  			 	  			Scope  			  			 	  			Points  			  		  		 
  			 	  			All emissions in Scope 1 and Scope 2.  			  			 	  			1  			  		  		 
  			 	  			All of the above, plus all emissions from at least the top three categories of Scope 3 (include a justification for selecting these categories).  			  			 	  			2
  • Data is reviewed and audited at least at the level of a Limited Assurance engagement.
  • Results are updated annually.
  • Results are prominently and publicly available (e.g., on company website, in annual report.)
</t>
  </si>
  <si>
    <t xml:space="preserve">At least one member of the project team:
  • Has achieved the WELL Accredited Professional credential.
  • Maintains accreditation until the project&amp;#39;s initial certification is achieved.
</t>
  </si>
  <si>
    <r>
      <rPr>
        <b/>
        <sz val="11"/>
        <color rgb="FF000000"/>
        <rFont val="Calibri"/>
      </rPr>
      <t xml:space="preserve">Option 2: Employee education
</t>
    </r>
    <r>
      <rPr>
        <sz val="12"/>
        <color theme="1"/>
        <rFont val="Calibri"/>
        <family val="2"/>
        <scheme val="minor"/>
      </rPr>
      <t xml:space="preserve">The project offers in-person or virtual trainings (e.g., workshops, seminars) that meet the following requirements:
</t>
    </r>
    <r>
      <rPr>
        <sz val="12"/>
        <color theme="1"/>
        <rFont val="Calibri"/>
        <family val="2"/>
        <scheme val="minor"/>
      </rPr>
      <t xml:space="preserve">  • Are required of all managers and made available to all employees
</t>
    </r>
    <r>
      <rPr>
        <sz val="12"/>
        <color theme="1"/>
        <rFont val="Calibri"/>
        <family val="2"/>
        <scheme val="minor"/>
      </rPr>
      <t xml:space="preserve">  • Educate employees on the following topics           	  
      •  The project&amp;rsquo;s domestic violence policy and resources.  	  
      •  Signs and symptoms that a colleague or direct report may be a victim of domestic violence.  	  
      •  How to appropriately respond if a colleague or direct report discloses that they or another employee is experiencing domestic violence.
</t>
    </r>
  </si>
  <si>
    <r>
      <rPr>
        <b/>
        <sz val="11"/>
        <color rgb="FF000000"/>
        <rFont val="Calibri"/>
      </rPr>
      <t xml:space="preserve">Option 1: Domestic violence policy
</t>
    </r>
    <r>
      <rPr>
        <sz val="12"/>
        <color theme="1"/>
        <rFont val="Calibri"/>
        <family val="2"/>
        <scheme val="minor"/>
      </rPr>
      <t xml:space="preserve">The project maintains a policy that meets the following requirements:
</t>
    </r>
    <r>
      <rPr>
        <sz val="12"/>
        <color theme="1"/>
        <rFont val="Calibri"/>
        <family val="2"/>
        <scheme val="minor"/>
      </rPr>
      <t xml:space="preserve">  • Provides at least ten days of leave, paid at the employee’s full salary or wages, during any 12-month period for use by employees who are victims of domestic violence. Leave must meet the following requirements    
      •  Distinct from paid time off, sick leave and family leave.    
      •  If requiring incident disclosure for employees to qualify, takes steps to protect employee privacy and encourage reporting.    
      •  Does not require a minimum qualifying period of employment before which employees can take leave.
</t>
    </r>
    <r>
      <rPr>
        <sz val="12"/>
        <color theme="1"/>
        <rFont val="Calibri"/>
        <family val="2"/>
        <scheme val="minor"/>
      </rPr>
      <t xml:space="preserve">  • Outlines a clear protocol for incident reporting and response that includes the following:  
      •  Process for employees to confidentially report incidents of domestic violence, including one or more designated contacts that employees can approach confidentially for support when reporting incidents    
      •  Process of incident response that includes consultation with the victim, prioritizes victim privacy and safety and ensures incident disclosure will not adversely impact victim employment status.
</t>
    </r>
    <r>
      <rPr>
        <sz val="12"/>
        <color theme="1"/>
        <rFont val="Calibri"/>
        <family val="2"/>
        <scheme val="minor"/>
      </rPr>
      <t xml:space="preserve">  • Offers at least two of the following to protect employees who report incidents of domestic violence:    
      •  Flexible working arrangements (e.g., adjusted work hours or workplace relocation)    
      •  Heightened security measures (e.g., call screenings, controlled workplace access, duress alarms, changes to contact information, worksite security escorts)    
      •  Referrals to local support organizations, community groups and crisis lines, including those available through Employee Assistance Programs (EAPs)    
      •  Temporary accommodations or financial support to cover the costs of temporary accommodations
</t>
    </r>
    <r>
      <rPr>
        <sz val="12"/>
        <color theme="1"/>
        <rFont val="Calibri"/>
        <family val="2"/>
        <scheme val="minor"/>
      </rPr>
      <t xml:space="preserve">  • Policy and related resources provided by the organization are easily and confidentially available (e.g., via a health portal, annual communications or employee website) and reviewed and adjusted (as needed) annually with opportunities for anonymous feedback from employees (e.g., surveys, feedback portal). Policy must be made available to all new employees during onboarding
</t>
    </r>
    <r>
      <rPr>
        <b/>
        <sz val="11"/>
        <color rgb="FF000000"/>
        <rFont val="Calibri"/>
      </rPr>
      <t xml:space="preserve">
AND</t>
    </r>
  </si>
  <si>
    <r>
      <rPr>
        <b/>
        <sz val="11"/>
        <color rgb="FF000000"/>
        <rFont val="Calibri"/>
      </rPr>
      <t xml:space="preserve">Option 2: Opioid response training
</t>
    </r>
    <r>
      <rPr>
        <sz val="12"/>
        <color theme="1"/>
        <rFont val="Calibri"/>
        <family val="2"/>
        <scheme val="minor"/>
      </rPr>
      <t xml:space="preserve">The following requirement is met:
</t>
    </r>
    <r>
      <rPr>
        <sz val="12"/>
        <color theme="1"/>
        <rFont val="Calibri"/>
        <family val="2"/>
        <scheme val="minor"/>
      </rPr>
      <t xml:space="preserve">  • Regular occupants receive opioid emergency training in-person or virtually, covering:                
      •  General information about opioid use and naloxone.    
      •  Recognizing the signs of an overdose and immediate steps to  take.    
      •  How to safely administer naloxone and steps to take following  administration.
</t>
    </r>
  </si>
  <si>
    <r>
      <rPr>
        <b/>
        <sz val="11"/>
        <color rgb="FF000000"/>
        <rFont val="Calibri"/>
      </rPr>
      <t xml:space="preserve">Option 1: Opioid response kits
</t>
    </r>
    <r>
      <rPr>
        <sz val="12"/>
        <color theme="1"/>
        <rFont val="Calibri"/>
        <family val="2"/>
        <scheme val="minor"/>
      </rPr>
      <t xml:space="preserve">The following  requirements are met:
</t>
    </r>
    <r>
      <rPr>
        <sz val="12"/>
        <color theme="1"/>
        <rFont val="Calibri"/>
        <family val="2"/>
        <scheme val="minor"/>
      </rPr>
      <t xml:space="preserve">  • All emergency  preparedness or first aid kits include:    
      •  Naloxone rescue kits.  Projects may choose a single dose nasal spray, a multi-step nasal spray, a  single step injection or a multi-step injection.    
      •  Instructions for how to  prepare and administer naloxone, as well as immediate next steps after  administration.     
      •  A list of who on-site  has received opioid response training, and their contact information.
</t>
    </r>
    <r>
      <rPr>
        <sz val="12"/>
        <color theme="1"/>
        <rFont val="Calibri"/>
        <family val="2"/>
        <scheme val="minor"/>
      </rPr>
      <t xml:space="preserve">  • Protocol is in place  for follow-up after an opioid emergency event, including a plan for:                
      •  Debriefing those  affected.    
      •  Immediate replacement  of naloxone kit following use.    
      •  Replacing expired kits.
</t>
    </r>
    <r>
      <rPr>
        <b/>
        <sz val="11"/>
        <color rgb="FF000000"/>
        <rFont val="Calibri"/>
      </rPr>
      <t xml:space="preserve">
AND</t>
    </r>
  </si>
  <si>
    <r>
      <rPr>
        <b/>
        <sz val="11"/>
        <color rgb="FF000000"/>
        <rFont val="Calibri"/>
      </rPr>
      <t xml:space="preserve">Option 2: Emergency training and personnel
</t>
    </r>
    <r>
      <rPr>
        <sz val="12"/>
        <color theme="1"/>
        <rFont val="Calibri"/>
        <family val="2"/>
        <scheme val="minor"/>
      </rPr>
      <t xml:space="preserve">At least two of the following  are in place:
</t>
    </r>
    <r>
      <rPr>
        <sz val="12"/>
        <color theme="1"/>
        <rFont val="Calibri"/>
        <family val="2"/>
        <scheme val="minor"/>
      </rPr>
      <t xml:space="preserve">  • Emergency response team for medical emergencies, including at  least one certified medical professional, first responder or other qualified personnel who has received emergency medical training (e.g., Emergency Medical Technician, paramedic, police, fire service, individuals  certified in advanced first aid) present within the building during regular business hours
</t>
    </r>
    <r>
      <rPr>
        <sz val="12"/>
        <color theme="1"/>
        <rFont val="Calibri"/>
        <family val="2"/>
        <scheme val="minor"/>
      </rPr>
      <t xml:space="preserve">  • Security or crisis response team for  human-caused disruptions (e.g., active shooter, civil unrest).
</t>
    </r>
    <r>
      <rPr>
        <sz val="12"/>
        <color theme="1"/>
        <rFont val="Calibri"/>
        <family val="2"/>
        <scheme val="minor"/>
      </rPr>
      <t xml:space="preserve">  • Annual availability to  regular occupants of a certified training course on CPR, first aid and  AED usage
</t>
    </r>
    <r>
      <rPr>
        <sz val="12"/>
        <color theme="1"/>
        <rFont val="Calibri"/>
        <family val="2"/>
        <scheme val="minor"/>
      </rPr>
      <t xml:space="preserve">  • Trainings to promote emergency preparedness available to regular occupants that address at least the following topics:      	  
      •  Creating evacuation or sheltering plans.  	  
      •  Building emergency kits, supplies and go-bags.  	  
      •  For residents, if applicable, planning communications with family or primary contacts in case of emergency.
</t>
    </r>
  </si>
  <si>
    <r>
      <rPr>
        <b/>
        <sz val="11"/>
        <color rgb="FF000000"/>
        <rFont val="Calibri"/>
      </rPr>
      <t xml:space="preserve">Option 1: Emergency resources
</t>
    </r>
    <r>
      <rPr>
        <sz val="12"/>
        <color theme="1"/>
        <rFont val="Calibri"/>
        <family val="2"/>
        <scheme val="minor"/>
      </rPr>
      <t xml:space="preserve">Resources are in place that  support emergency response, including at least three of the following:
</t>
    </r>
    <r>
      <rPr>
        <sz val="12"/>
        <color theme="1"/>
        <rFont val="Calibri"/>
        <family val="2"/>
        <scheme val="minor"/>
      </rPr>
      <t xml:space="preserve">  • Information indicating emergency procedures (e.g., evacuation  during fire or earthquake, containment and response strategies for infectious  disease outbreaks, shelter-in-place during active shooter) available to all  guests upon entrance to the building.
</t>
    </r>
    <r>
      <rPr>
        <sz val="12"/>
        <color theme="1"/>
        <rFont val="Calibri"/>
        <family val="2"/>
        <scheme val="minor"/>
      </rPr>
      <t xml:space="preserve">  • Building emergency notification system with auditory and visual  indicators of emergency (e.g., public address systems, flashing lights).
</t>
    </r>
    <r>
      <rPr>
        <sz val="12"/>
        <color theme="1"/>
        <rFont val="Calibri"/>
        <family val="2"/>
        <scheme val="minor"/>
      </rPr>
      <t xml:space="preserve">  • At least one first aid  kit per floor meeting requirements of Appendix C3.
</t>
    </r>
    <r>
      <rPr>
        <sz val="12"/>
        <color theme="1"/>
        <rFont val="Calibri"/>
        <family val="2"/>
        <scheme val="minor"/>
      </rPr>
      <t xml:space="preserve">  • AEDs accessible to any occupant within 3-4 minute and adoption of routine  maintenance and testing schedule The locations of building AEDs are identified through posters,  signs or other forms of communication other than on the AED itself
</t>
    </r>
    <r>
      <rPr>
        <sz val="12"/>
        <color theme="1"/>
        <rFont val="Calibri"/>
        <family val="2"/>
        <scheme val="minor"/>
      </rPr>
      <t xml:space="preserve">  • Undesignated epinephrine auto-injectors for food allergy  emergencies
</t>
    </r>
    <r>
      <rPr>
        <sz val="12"/>
        <color theme="1"/>
        <rFont val="Calibri"/>
        <family val="2"/>
        <scheme val="minor"/>
      </rPr>
      <t xml:space="preserve">  • Rides for employees subsidized or reimbursed by at least 50% to destination of need for emergency situations (e.g., urgent medical needs, personal or family emergency), including from home to work as needed (e.g., during public transit shutdown).
</t>
    </r>
    <r>
      <rPr>
        <b/>
        <sz val="11"/>
        <color rgb="FF000000"/>
        <rFont val="Calibri"/>
      </rPr>
      <t xml:space="preserve">
AND</t>
    </r>
  </si>
  <si>
    <r>
      <rPr>
        <b/>
        <sz val="11"/>
        <color rgb="FF000000"/>
        <rFont val="Calibri"/>
      </rPr>
      <t xml:space="preserve">Option 2: Custom program
</t>
    </r>
    <r>
      <rPr>
        <sz val="12"/>
        <color theme="1"/>
        <rFont val="Calibri"/>
        <family val="2"/>
        <scheme val="minor"/>
      </rPr>
      <t xml:space="preserve">The project or organization  meets at least three of the following requirements per the table below through  a custom internal program, reviewing policies and trainings annually to remove  identified areas of bias: 
 	Tier 	Number of Requirements Achieved 	Points 
 	1 	Three 	1 
 	2 	Four 	2 
 	3 	Five 	3
</t>
    </r>
    <r>
      <rPr>
        <sz val="12"/>
        <color theme="1"/>
        <rFont val="Calibri"/>
        <family val="2"/>
        <scheme val="minor"/>
      </rPr>
      <t xml:space="preserve">  • A comprehensive evaluation of the project or organization’s  current diversity representation is conducted, and goals for improvement are  established and annually tracked, that include at least four of the following  diversity types:                                
      •  Gender (assigned, identity and/or expression).    
      •  Sexual orientation.    
      •  Race/Ethnicity.    
      •  Age.    
      •  Socioeconomic background.    
      •  Level of ability.    
      •  Other metric(s) as identified by the project or organization.
</t>
    </r>
    <r>
      <rPr>
        <sz val="12"/>
        <color theme="1"/>
        <rFont val="Calibri"/>
        <family val="2"/>
        <scheme val="minor"/>
      </rPr>
      <t xml:space="preserve">  • A comprehensive diversity, inclusion and non-discrimination  policy is established and made available to all employees that meets the  following requirements:                                    
      •  Connects diversity and inclusion to the project or organization’s  goals and objectives, including the project’s health-oriented mission, considering  many aspects of diversity including at minimum: ethnic, racial, gender and  gender identity, cultural, neurological, ability and age.    
      •  Includes a hiring policy that bans the request of salary history  and requires blind resume reviews (i.e., at minimum removes information such as  name and home address that could indicate factors such as race/ethnicity,  gender and socioeconomic background).    
      •  Establishes employee evaluation protocols with equitable and  transparent performance standards.    
      •  Connects diversity and inclusion goals to performance evaluation  for hiring managers.    
      •  Incorporates reporting protocol that allows occupants to  anonymously report observed or experienced discrimination, and that requires  follow-up review by a human resource professional with the offending individual  to help reduce bias and mitigate future incidents.    
      •  Incorporates penalties for falsifying or retaliating against  reports of bias.    
      •  Establishes annual goals for diversity representation in mid-  and executive-level leadership positions.    
      •  Results of progress on diversity and inclusion goals are made  widely available to all occupants and publicly available on-site and/or on the  organization's website. Goals for improvement of diversity and inclusion  policies and outcomes are established and reviewed on an annual basis.
</t>
    </r>
    <r>
      <rPr>
        <sz val="12"/>
        <color theme="1"/>
        <rFont val="Calibri"/>
        <family val="2"/>
        <scheme val="minor"/>
      </rPr>
      <t xml:space="preserve">  • A comprehensive wage equity policy is made available to all  employees that includes at least four of the following:                        
      •  Determination of wages independent of gender, race, ethnicity,  religion, disability status, sexual orientation or any identifying factor that  is not professionally relevant.    
      •  Provision of a living wage to all employees, determined  based on local cost of living.    
      •  Commitment to wage transparency by listing salaries or salary  ranges for individuals or titles.    
      •  Annual evaluation of wages to ensure pay equity and compensation  scale equity.    
      •  Annual trainings or workshops on salary and contract negotiation  made available to all employees.
</t>
    </r>
    <r>
      <rPr>
        <sz val="12"/>
        <color theme="1"/>
        <rFont val="Calibri"/>
        <family val="2"/>
        <scheme val="minor"/>
      </rPr>
      <t xml:space="preserve">  • Annual trainings are made available to all employees that  highlight the benefits of diversity and instruct on preventing, identifying and  navigating observed or experienced discrimination, and on preventing,  identifying and reducing bias.
</t>
    </r>
    <r>
      <rPr>
        <sz val="12"/>
        <color theme="1"/>
        <rFont val="Calibri"/>
        <family val="2"/>
        <scheme val="minor"/>
      </rPr>
      <t xml:space="preserve">  • Employee resource groups and/or sponsorship programs are in  place to support diverse population groups (e.g., women, ethnic minorities,  veterans, individuals with disabilities, LGBTQA individuals).
</t>
    </r>
    <r>
      <rPr>
        <sz val="12"/>
        <color theme="1"/>
        <rFont val="Calibri"/>
        <family val="2"/>
        <scheme val="minor"/>
      </rPr>
      <t xml:space="preserve">  • Annual reports on (at minimum) diversity representation at all  levels, employee engagement, wages – including pay equity, compensation scale  equity and living wage – and diversity and inclusion policies are made widely  available to all occupants and publicly available on-site and/or on the  organization's website.
</t>
    </r>
    <r>
      <rPr>
        <sz val="12"/>
        <color theme="1"/>
        <rFont val="Calibri"/>
        <family val="2"/>
        <scheme val="minor"/>
      </rPr>
      <t xml:space="preserve">  • Project has at least one dedicated executive-level employee  whose primary responsibility is to plan and oversee strategies that promote diversity  and inclusion (e.g., Chief Diversity Officer). The individual must be employed  at the executive (C-Suite) level or report directly to a member of the  executive (C-Suite) team.
</t>
    </r>
  </si>
  <si>
    <r>
      <rPr>
        <b/>
        <sz val="11"/>
        <color rgb="FF000000"/>
        <rFont val="Calibri"/>
      </rPr>
      <t xml:space="preserve">Option 1: Third-party program (1 point)
</t>
    </r>
    <r>
      <rPr>
        <sz val="12"/>
        <color theme="1"/>
        <rFont val="Calibri"/>
        <family val="2"/>
        <scheme val="minor"/>
      </rPr>
      <t xml:space="preserve">Projects meet the following  requirements:
</t>
    </r>
    <r>
      <rPr>
        <sz val="12"/>
        <color theme="1"/>
        <rFont val="Calibri"/>
        <family val="2"/>
        <scheme val="minor"/>
      </rPr>
      <t xml:space="preserve">  • The project or  organization participates in an approved third-party certification or reporting  program listed on IWBI’s website (https://v2.wellcertified.com/resources/preapproved-programs).
</t>
    </r>
    <r>
      <rPr>
        <sz val="12"/>
        <color theme="1"/>
        <rFont val="Calibri"/>
        <family val="2"/>
        <scheme val="minor"/>
      </rPr>
      <t xml:space="preserve">  • Results are made publicly available on-site and/or on the  organization's website.
</t>
    </r>
    <r>
      <rPr>
        <b/>
        <sz val="11"/>
        <color rgb="FF000000"/>
        <rFont val="Calibri"/>
      </rPr>
      <t xml:space="preserve">
OR</t>
    </r>
  </si>
  <si>
    <r>
      <rPr>
        <b/>
        <sz val="11"/>
        <color rgb="FF000000"/>
        <rFont val="Calibri"/>
      </rPr>
      <t xml:space="preserve">Option 2: Community event space
</t>
    </r>
    <r>
      <rPr>
        <sz val="12"/>
        <color theme="1"/>
        <rFont val="Calibri"/>
        <family val="2"/>
        <scheme val="minor"/>
      </rPr>
      <t xml:space="preserve">The project provides access  to one or more indoor or outdoor spaces within the project boundary to the public, such as local community groups, student clubs or non-profit  organizations, at no cost that meets the following requirements:
</t>
    </r>
    <r>
      <rPr>
        <sz val="12"/>
        <color theme="1"/>
        <rFont val="Calibri"/>
        <family val="2"/>
        <scheme val="minor"/>
      </rPr>
      <t xml:space="preserve">  • Has the capacity to hold  to least 10 people.
</t>
    </r>
    <r>
      <rPr>
        <sz val="12"/>
        <color theme="1"/>
        <rFont val="Calibri"/>
        <family val="2"/>
        <scheme val="minor"/>
      </rPr>
      <t xml:space="preserve">  • Is available for meetings  and/or events (e.g., pop-up health services, community meetings) on a weekly basis at minimum
</t>
    </r>
  </si>
  <si>
    <r>
      <rPr>
        <b/>
        <sz val="11"/>
        <color rgb="FF000000"/>
        <rFont val="Calibri"/>
      </rPr>
      <t xml:space="preserve">Option 1: Public space
</t>
    </r>
    <r>
      <rPr>
        <sz val="12"/>
        <color theme="1"/>
        <rFont val="Calibri"/>
        <family val="2"/>
        <scheme val="minor"/>
      </rPr>
      <t xml:space="preserve">The project designates outdoor or indoor space for public use at no cost that meets the following requirements:
</t>
    </r>
    <r>
      <rPr>
        <sz val="12"/>
        <color theme="1"/>
        <rFont val="Calibri"/>
        <family val="2"/>
        <scheme val="minor"/>
      </rPr>
      <t xml:space="preserve">  • Is at least 2,000 ft².15
</t>
    </r>
    <r>
      <rPr>
        <sz val="12"/>
        <color theme="1"/>
        <rFont val="Calibri"/>
        <family val="2"/>
        <scheme val="minor"/>
      </rPr>
      <t xml:space="preserve">  • Open at all times, unless closed for security purposes (e.g.,  during nighttime hours) or for special events
</t>
    </r>
    <r>
      <rPr>
        <sz val="12"/>
        <color theme="1"/>
        <rFont val="Calibri"/>
        <family val="2"/>
        <scheme val="minor"/>
      </rPr>
      <t xml:space="preserve">  • Signage or other communication clearly indicates hours the space  is open and the space’s designation for public use
</t>
    </r>
    <r>
      <rPr>
        <sz val="12"/>
        <color theme="1"/>
        <rFont val="Calibri"/>
        <family val="2"/>
        <scheme val="minor"/>
      </rPr>
      <t xml:space="preserve">  • Provides quality seating areas and is easily navigable for  individuals of all abilities
</t>
    </r>
    <r>
      <rPr>
        <b/>
        <sz val="11"/>
        <color rgb="FF000000"/>
        <rFont val="Calibri"/>
      </rPr>
      <t xml:space="preserve">
OR</t>
    </r>
  </si>
  <si>
    <r>
      <rPr>
        <b/>
        <sz val="11"/>
        <color rgb="FF000000"/>
        <rFont val="Calibri"/>
      </rPr>
      <t xml:space="preserve">Option 2: Travel accommodations
</t>
    </r>
    <r>
      <rPr>
        <sz val="12"/>
        <color theme="1"/>
        <rFont val="Calibri"/>
        <family val="2"/>
        <scheme val="minor"/>
      </rPr>
      <t xml:space="preserve">The following accommodations  are made for eligible employees who are breastfeeding while traveling for  business:
</t>
    </r>
    <r>
      <rPr>
        <sz val="12"/>
        <color theme="1"/>
        <rFont val="Calibri"/>
        <family val="2"/>
        <scheme val="minor"/>
      </rPr>
      <t xml:space="preserve">  • For all trips, breastfeeding employees are provided an insulated  cooler at no cost or reimbursement to cover its cost.
</t>
    </r>
    <r>
      <rPr>
        <sz val="12"/>
        <color theme="1"/>
        <rFont val="Calibri"/>
        <family val="2"/>
        <scheme val="minor"/>
      </rPr>
      <t xml:space="preserve">  • For all overnight trips lasting longer than 24 hours,  breastfeeding employees are booked in hotels (or other overnight  accommodations) with refrigerator access.
</t>
    </r>
    <r>
      <rPr>
        <sz val="12"/>
        <color theme="1"/>
        <rFont val="Calibri"/>
        <family val="2"/>
        <scheme val="minor"/>
      </rPr>
      <t xml:space="preserve">  • For trips lasting longer than 48 hours, employer provides  coverage for breast milk shipping service (i.e., expressed milk shipped home).
</t>
    </r>
  </si>
  <si>
    <r>
      <rPr>
        <b/>
        <sz val="11"/>
        <color rgb="FF000000"/>
        <rFont val="Calibri"/>
      </rPr>
      <t xml:space="preserve">Option 1: Pumping support
</t>
    </r>
    <r>
      <rPr>
        <sz val="12"/>
        <color theme="1"/>
        <rFont val="Calibri"/>
        <family val="2"/>
        <scheme val="minor"/>
      </rPr>
      <t xml:space="preserve">The following are in place for  eligible employees:
</t>
    </r>
    <r>
      <rPr>
        <sz val="12"/>
        <color theme="1"/>
        <rFont val="Calibri"/>
        <family val="2"/>
        <scheme val="minor"/>
      </rPr>
      <t xml:space="preserve">  • Paid break times for pumping, at least 15-20 minutes every 2-3  hours (or 2-3 pumping sessions per eight-hour workday), with adjustments as  necessary to meet the needs of individuals
</t>
    </r>
    <r>
      <rPr>
        <sz val="12"/>
        <color theme="1"/>
        <rFont val="Calibri"/>
        <family val="2"/>
        <scheme val="minor"/>
      </rPr>
      <t xml:space="preserve">  • One-time coverage or a subsidy of at least 50% for the purchase  of a portable breast pump and/or availability of hospital-grade electric pump  for multiple users
</t>
    </r>
    <r>
      <rPr>
        <sz val="12"/>
        <color theme="1"/>
        <rFont val="Calibri"/>
        <family val="2"/>
        <scheme val="minor"/>
      </rPr>
      <t xml:space="preserve">  • Postpartum lactation counseling, including back-to-work  lactation counseling, offered at no cost or subsidized by at least 50%, to  support the transition from leave to work
</t>
    </r>
    <r>
      <rPr>
        <b/>
        <sz val="11"/>
        <color rgb="FF000000"/>
        <rFont val="Calibri"/>
      </rPr>
      <t xml:space="preserve">
AND</t>
    </r>
  </si>
  <si>
    <r>
      <rPr>
        <b/>
        <sz val="11"/>
        <color rgb="FF000000"/>
        <rFont val="Calibri"/>
      </rPr>
      <t xml:space="preserve">Option 2: Parental support policies
</t>
    </r>
    <r>
      <rPr>
        <sz val="12"/>
        <color theme="1"/>
        <rFont val="Calibri"/>
        <family val="2"/>
        <scheme val="minor"/>
      </rPr>
      <t xml:space="preserve">The project offers at least two  of the following services to help employees utilize and return from leave:&lt;sup&gt;4,6–9&lt;/sup&gt;
</t>
    </r>
    <r>
      <rPr>
        <sz val="12"/>
        <color theme="1"/>
        <rFont val="Calibri"/>
        <family val="2"/>
        <scheme val="minor"/>
      </rPr>
      <t xml:space="preserve">  • Policy covering at least one of the following:                
      •  Part-time options (e.g., ramp back programs).    
      •  Work from home  flexibility.    
      •  Flexible schedules.
</t>
    </r>
    <r>
      <rPr>
        <sz val="12"/>
        <color theme="1"/>
        <rFont val="Calibri"/>
        <family val="2"/>
        <scheme val="minor"/>
      </rPr>
      <t xml:space="preserve">  • Communications  (e.g., emails, modules, trainings) sent to expecting parents about the project  or organization’s parental leave policies and supporting resources, including  guidance on the positive health impacts of parental leave.
</t>
    </r>
    <r>
      <rPr>
        <sz val="12"/>
        <color theme="1"/>
        <rFont val="Calibri"/>
        <family val="2"/>
        <scheme val="minor"/>
      </rPr>
      <t xml:space="preserve">  • Coaching program, counseling or other resources to help  employees transition when returning from leave.
</t>
    </r>
    <r>
      <rPr>
        <sz val="12"/>
        <color theme="1"/>
        <rFont val="Calibri"/>
        <family val="2"/>
        <scheme val="minor"/>
      </rPr>
      <t xml:space="preserve">  • Training for managers on  how to work with employees to create a plan for leave and optimally support  employees returning from leave.
</t>
    </r>
  </si>
  <si>
    <r>
      <rPr>
        <b/>
        <sz val="11"/>
        <color rgb="FF000000"/>
        <rFont val="Calibri"/>
      </rPr>
      <t xml:space="preserve">Option 1: Parental leave
</t>
    </r>
    <r>
      <rPr>
        <sz val="12"/>
        <color theme="1"/>
        <rFont val="Calibri"/>
        <family val="2"/>
        <scheme val="minor"/>
      </rPr>
      <t xml:space="preserve">The project provides a policy  for all eligible employees that meets the following requirements:
</t>
    </r>
    <r>
      <rPr>
        <sz val="12"/>
        <color theme="1"/>
        <rFont val="Calibri"/>
        <family val="2"/>
        <scheme val="minor"/>
      </rPr>
      <t xml:space="preserve">  • At least 40 weeks of parental leave are offered to the  designated primary caregiver and/or the birthing parent during any 12-month  period to use non-consecutively during pregnancy or within the first three  years of a child’s life
</t>
    </r>
    <r>
      <rPr>
        <sz val="12"/>
        <color theme="1"/>
        <rFont val="Calibri"/>
        <family val="2"/>
        <scheme val="minor"/>
      </rPr>
      <t xml:space="preserve">  • At least some portion of the primary caregiver&amp;rsquo;s and/or the birthing parent&amp;rsquo;s parental leave is paid per the table below. Paid parental leave is offered to the designated primary caregiver during any 12-month period during pregnancy, after birth or for the adoption of a child. Paid leave must be separate from other types of leave (e.g., sick leave, paid time off), paid at 75% or higher of the employee&amp;rsquo;s full salary or wages and cover benefits. Leave may be used non-consecutively during pregnancy or within the first three years of a child&amp;rsquo;s life
</t>
    </r>
    <r>
      <rPr>
        <sz val="12"/>
        <color theme="1"/>
        <rFont val="Calibri"/>
        <family val="2"/>
        <scheme val="minor"/>
      </rPr>
      <t xml:space="preserve">  • At least two weeks of paid parental leave are offered to the non-primary caregiver per the table below. Paid leave must be separate from other types of leave (e.g., sick leave, paid time off), paid at 75% or higher of the employee&amp;rsquo;s full salary or wages and cover benefits, and may be used non-consecutively during any 12-month period during pregnancy, after birth or for the adoption of a child      	  		 
  			Tier  			Weeks of Paid Primary Caregiver Leave  			   			Weeks of Paid Non-Primary Caregiver Leave  			Points  		  		 
  			 	1  			 	At least 12 weeks  			 	AND  			 	At least 2 weeks  			 1  		  		 
  			2  			At least 18 weeks&lt;sup&gt;5,17 &lt;/sup&gt;  			 	AND  			 	At least 3 weeks  			 2  		  		 
  			3  			At least 30 week  			 	AND  			 	At least 4 weeks  			 3
</t>
    </r>
    <r>
      <rPr>
        <b/>
        <sz val="11"/>
        <color rgb="FF000000"/>
        <rFont val="Calibri"/>
      </rPr>
      <t xml:space="preserve">
AND</t>
    </r>
  </si>
  <si>
    <r>
      <rPr>
        <b/>
        <sz val="11"/>
        <color rgb="FF000000"/>
        <rFont val="Calibri"/>
      </rPr>
      <t xml:space="preserve">Option 2: Health promotion coordinators
</t>
    </r>
    <r>
      <rPr>
        <sz val="12"/>
        <color theme="1"/>
        <rFont val="Calibri"/>
        <family val="2"/>
        <scheme val="minor"/>
      </rPr>
      <t xml:space="preserve">One of the following is  present:
</t>
    </r>
    <r>
      <rPr>
        <sz val="12"/>
        <color theme="1"/>
        <rFont val="Calibri"/>
        <family val="2"/>
        <scheme val="minor"/>
      </rPr>
      <t xml:space="preserve">  • Health promotion group that meets at least quarterly, is  actively involved in planning and implementing health promotion programs and  policies and seeks to cultivate a culture of health in the project
</t>
    </r>
    <r>
      <rPr>
        <sz val="12"/>
        <color theme="1"/>
        <rFont val="Calibri"/>
        <family val="2"/>
        <scheme val="minor"/>
      </rPr>
      <t xml:space="preserve">  • Paid mid- or senior-level employee that plans and implements  health promotion programs. Health promotion must be part of their job  description, requirements and/or performance expectationsProjects that meet Part  2 Health Promotion Leader automatically fulfill this requirement.
</t>
    </r>
  </si>
  <si>
    <r>
      <rPr>
        <b/>
        <sz val="11"/>
        <color rgb="FF000000"/>
        <rFont val="Calibri"/>
      </rPr>
      <t xml:space="preserve">Option 1: Health promotion strategies
</t>
    </r>
    <r>
      <rPr>
        <sz val="12"/>
        <color theme="1"/>
        <rFont val="Calibri"/>
        <family val="2"/>
        <scheme val="minor"/>
      </rPr>
      <t xml:space="preserve">Occupant health and well-being is  promoted through the following:
</t>
    </r>
    <r>
      <rPr>
        <sz val="12"/>
        <color theme="1"/>
        <rFont val="Calibri"/>
        <family val="2"/>
        <scheme val="minor"/>
      </rPr>
      <t xml:space="preserve">  • Monthly digital communications to employees and/or regular occupants (as applicable) that address the following:                    
      •  Reinforce the project’s culture of health.    
      •  Market health promotion policies and programs.    
      •  Highlight stories from regular occupants (as  applicable) who exemplify the project’s health culture.     
      •  Offer education (e.g., tips and resources created by the project  or a third party) on at least two topics within the ten WELL concepts
</t>
    </r>
    <r>
      <rPr>
        <sz val="12"/>
        <color theme="1"/>
        <rFont val="Calibri"/>
        <family val="2"/>
        <scheme val="minor"/>
      </rPr>
      <t xml:space="preserve">  • Quarterly education sessions (e.g., workshops, lectures,  seminars) that offer instruction on topics within the ten WELL concepts,  covering at least two different concepts per year.
</t>
    </r>
    <r>
      <rPr>
        <b/>
        <sz val="11"/>
        <color rgb="FF000000"/>
        <rFont val="Calibri"/>
      </rPr>
      <t xml:space="preserve">
AND</t>
    </r>
  </si>
  <si>
    <t>To earn this feature, the requirements should be met for direct staff.</t>
  </si>
  <si>
    <r>
      <rPr>
        <b/>
        <sz val="11"/>
        <color rgb="FF000000"/>
        <rFont val="Calibri"/>
      </rPr>
      <t xml:space="preserve">Option 2: Long-term sick leave
</t>
    </r>
    <r>
      <rPr>
        <sz val="12"/>
        <color theme="1"/>
        <rFont val="Calibri"/>
        <family val="2"/>
        <scheme val="minor"/>
      </rPr>
      <t xml:space="preserve">Employers provide a long-term  sick leave policy for all eligible employees, distinct from paid time off and  family leave, that includes at least one of the following:
</t>
    </r>
    <r>
      <rPr>
        <sz val="12"/>
        <color theme="1"/>
        <rFont val="Calibri"/>
        <family val="2"/>
        <scheme val="minor"/>
      </rPr>
      <t xml:space="preserve">  • At least 12 weeks of sick leave (which may be unpaid) during any  12-month period for a chronic or serious health condition that involves inpatient  care in a hospice or residential healthcare facility (e.g., stroke, infectious  disease, surgery) or continuing treatment and/or supervision by a healthcare provider (e.g., diabetes, asthma, terminal  cancer).
</t>
    </r>
    <r>
      <rPr>
        <sz val="12"/>
        <color theme="1"/>
        <rFont val="Calibri"/>
        <family val="2"/>
        <scheme val="minor"/>
      </rPr>
      <t xml:space="preserve">  • One or more of the following to support all eligible employees  recovering from serious health conditions:                                                
      •  Part-time options.    
      •  Work from home  flexibility.    
      •  Flexible schedules.
</t>
    </r>
  </si>
  <si>
    <r>
      <rPr>
        <b/>
        <sz val="11"/>
        <color rgb="FF000000"/>
        <rFont val="Calibri"/>
      </rPr>
      <t xml:space="preserve">Option 1: Short-term sick leave
</t>
    </r>
    <r>
      <rPr>
        <sz val="12"/>
        <color theme="1"/>
        <rFont val="Calibri"/>
        <family val="2"/>
        <scheme val="minor"/>
      </rPr>
      <t xml:space="preserve">Employers provide a short-term  sick leave policy for all eligible employees, distinct from family and parental leave, that includes the following:
</t>
    </r>
    <r>
      <rPr>
        <sz val="12"/>
        <color theme="1"/>
        <rFont val="Calibri"/>
        <family val="2"/>
        <scheme val="minor"/>
      </rPr>
      <t xml:space="preserve">  • At least one of the following is offered through a flat rate or annual accrual, during any 12-month period for any health condition:      	  
      •  At least 10 days of sick leave are paid at 50% or higher of the employee&amp;rsquo;s full salary or wages.  	  
      •  At least 20 days of combined paid time off and sick leave. Projects using a blended policy are not eligible to pursue Feature M06 Part 1.
</t>
    </r>
    <r>
      <rPr>
        <sz val="12"/>
        <color theme="1"/>
        <rFont val="Calibri"/>
        <family val="2"/>
        <scheme val="minor"/>
      </rPr>
      <t xml:space="preserve">  • Statement that discourages employees from coming into work when  they feel sick, and from doing work while on sick leave
</t>
    </r>
    <r>
      <rPr>
        <b/>
        <sz val="11"/>
        <color rgb="FF000000"/>
        <rFont val="Calibri"/>
      </rPr>
      <t xml:space="preserve">
AND</t>
    </r>
  </si>
  <si>
    <r>
      <rPr>
        <b/>
        <sz val="11"/>
        <color rgb="FF000000"/>
        <rFont val="Calibri"/>
      </rPr>
      <t xml:space="preserve">Option 2: Result analysis and reporting
</t>
    </r>
    <r>
      <rPr>
        <sz val="12"/>
        <color theme="1"/>
        <rFont val="Calibri"/>
        <family val="2"/>
        <scheme val="minor"/>
      </rPr>
      <t xml:space="preserve">The project meets the following requirements:
</t>
    </r>
    <r>
      <rPr>
        <sz val="12"/>
        <color theme="1"/>
        <rFont val="Calibri"/>
        <family val="2"/>
        <scheme val="minor"/>
      </rPr>
      <t xml:space="preserve">  • Compare results from the interviews, focus groups and/or observations to other survey results, as applicable.
</t>
    </r>
    <r>
      <rPr>
        <sz val="12"/>
        <color theme="1"/>
        <rFont val="Calibri"/>
        <family val="2"/>
        <scheme val="minor"/>
      </rPr>
      <t xml:space="preserve">  • Annually submit aggregated, anonymized results of interviews, focus groups and/or observations through the WELL digital platform on the following:      	  
      •  Comparison between the results of the interviews, focus groups and/or observations and the survey results, as applicable.  	  
      •  Total number of employees and number of employees who participated in the interviews, focus groups and/or observations.  	  
      •  Date the interviews, focus groups and/or observations started and finished.  	  
      •  Project location.  	  
      •  Project type.  	  
      •  Level of WELL Certification.  	  
      •  Sociodemographic information of participants (age and gender at minimum).
</t>
    </r>
  </si>
  <si>
    <r>
      <rPr>
        <b/>
        <sz val="11"/>
        <color rgb="FF000000"/>
        <rFont val="Calibri"/>
      </rPr>
      <t xml:space="preserve">Option 1: Administration of interviews, focus groups and/or observation
</t>
    </r>
    <r>
      <rPr>
        <sz val="12"/>
        <color theme="1"/>
        <rFont val="Calibri"/>
        <family val="2"/>
        <scheme val="minor"/>
      </rPr>
      <t xml:space="preserve">The project annually conducts stakeholder interviews, focus groups and/or observations to discuss building features and wellness initiatives and their impacts on occupant health and well-being, meeting the following requirements:
</t>
    </r>
    <r>
      <rPr>
        <sz val="12"/>
        <color theme="1"/>
        <rFont val="Calibri"/>
        <family val="2"/>
        <scheme val="minor"/>
      </rPr>
      <t xml:space="preserve">  • Interviews, focus groups and/or observations are conducted by a professional experienced in qualitative research.
</t>
    </r>
    <r>
      <rPr>
        <sz val="12"/>
        <color theme="1"/>
        <rFont val="Calibri"/>
        <family val="2"/>
        <scheme val="minor"/>
      </rPr>
      <t xml:space="preserve">  • Interviews, focus groups and/or observations protect participant identities.
</t>
    </r>
    <r>
      <rPr>
        <sz val="12"/>
        <color theme="1"/>
        <rFont val="Calibri"/>
        <family val="2"/>
        <scheme val="minor"/>
      </rPr>
      <t xml:space="preserve">  • A professional experienced in qualitative research analyzes interview, focus group and/or observation results.
</t>
    </r>
    <r>
      <rPr>
        <b/>
        <sz val="11"/>
        <color rgb="FF000000"/>
        <rFont val="Calibri"/>
      </rPr>
      <t xml:space="preserve">
AND</t>
    </r>
  </si>
  <si>
    <r>
      <rPr>
        <b/>
        <sz val="11"/>
        <color rgb="FF000000"/>
        <rFont val="Calibri"/>
      </rPr>
      <t xml:space="preserve">Option 2: Result analysis and reporting
</t>
    </r>
    <r>
      <rPr>
        <sz val="12"/>
        <color theme="1"/>
        <rFont val="Calibri"/>
        <family val="2"/>
        <scheme val="minor"/>
      </rPr>
      <t xml:space="preserve">The following requirements are met:
</t>
    </r>
    <r>
      <rPr>
        <sz val="12"/>
        <color theme="1"/>
        <rFont val="Calibri"/>
        <family val="2"/>
        <scheme val="minor"/>
      </rPr>
      <t xml:space="preserve">  • Compare results from the pre-occupancy survey against post-occupancy survey results.
</t>
    </r>
    <r>
      <rPr>
        <sz val="12"/>
        <color theme="1"/>
        <rFont val="Calibri"/>
        <family val="2"/>
        <scheme val="minor"/>
      </rPr>
      <t xml:space="preserve">  • Submit aggregated, anonymized pre-occupancy and post-occupancy survey results through the WELL digital platform on the following:      	  
      •  Aggregated, anonymized results of the pre-occupancy survey.  	  
      •  Comparison between the results of the pre- and post-occupancy surveys.  	  
      •  Total number of employees invited to complete the survey and number of employees who completed the survey.  	  
      •  Date pre- and post-occupancy surveys started and finished.  	  
      •  Location where the pre- and post-occupancy surveys were administered.  	  
      •  Project type.  	  
      •  Level of WELL Certification.  	  
      •  Sociodemographic information (age and gender at minimum).
</t>
    </r>
  </si>
  <si>
    <r>
      <rPr>
        <b/>
        <sz val="11"/>
        <color rgb="FF000000"/>
        <rFont val="Calibri"/>
      </rPr>
      <t xml:space="preserve">Option 1: Pre-occupancy survey administration
</t>
    </r>
    <r>
      <rPr>
        <sz val="12"/>
        <color theme="1"/>
        <rFont val="Calibri"/>
        <family val="2"/>
        <scheme val="minor"/>
      </rPr>
      <t xml:space="preserve">The project meets the following requirement:
</t>
    </r>
    <r>
      <rPr>
        <sz val="12"/>
        <color theme="1"/>
        <rFont val="Calibri"/>
        <family val="2"/>
        <scheme val="minor"/>
      </rPr>
      <t xml:space="preserve">  • Administer a pre-occupancy survey for eligible employees using one of the pre-approved survey providers listed on IWBI&amp;#39;s website (https://v2.wellcertified.com/resources/preapproved-programs).
</t>
    </r>
    <r>
      <rPr>
        <b/>
        <sz val="11"/>
        <color rgb="FF000000"/>
        <rFont val="Calibri"/>
      </rPr>
      <t xml:space="preserve">
AND</t>
    </r>
  </si>
  <si>
    <r>
      <rPr>
        <b/>
        <sz val="11"/>
        <color rgb="FF000000"/>
        <rFont val="Calibri"/>
      </rPr>
      <t xml:space="preserve">Option 2: Result analysis and reporting
</t>
    </r>
    <r>
      <rPr>
        <sz val="12"/>
        <color theme="1"/>
        <rFont val="Calibri"/>
        <family val="2"/>
        <scheme val="minor"/>
      </rPr>
      <t xml:space="preserve">The project meets the following requirements:
</t>
    </r>
    <r>
      <rPr>
        <sz val="12"/>
        <color theme="1"/>
        <rFont val="Calibri"/>
        <family val="2"/>
        <scheme val="minor"/>
      </rPr>
      <t xml:space="preserve">  • Conduct enhanced analysis beyond descriptive statistics (e.g., correlations, inferential statistics such as multivariate analysis) of survey results.
</t>
    </r>
    <r>
      <rPr>
        <sz val="12"/>
        <color theme="1"/>
        <rFont val="Calibri"/>
        <family val="2"/>
        <scheme val="minor"/>
      </rPr>
      <t xml:space="preserve">  • Annually submit the following through the WELL digital platform:      	  
      •  Aggregated, anonymized survey results for the additional topics selected from Appendix C2.  	  
      •  Results of enhanced analysis.
</t>
    </r>
  </si>
  <si>
    <r>
      <rPr>
        <b/>
        <sz val="11"/>
        <color rgb="FF000000"/>
        <rFont val="Calibri"/>
      </rPr>
      <t xml:space="preserve">Option 1: Enhanced survey administration
</t>
    </r>
    <r>
      <rPr>
        <sz val="12"/>
        <color theme="1"/>
        <rFont val="Calibri"/>
        <family val="2"/>
        <scheme val="minor"/>
      </rPr>
      <t xml:space="preserve">For projects with ten or more eligible employees, the following requirements are met:
</t>
    </r>
    <r>
      <rPr>
        <sz val="12"/>
        <color theme="1"/>
        <rFont val="Calibri"/>
        <family val="2"/>
        <scheme val="minor"/>
      </rPr>
      <t xml:space="preserve">  • Meet Feature C04 Part 1 using a third-party survey provider.
</t>
    </r>
    <r>
      <rPr>
        <sz val="12"/>
        <color theme="1"/>
        <rFont val="Calibri"/>
        <family val="2"/>
        <scheme val="minor"/>
      </rPr>
      <t xml:space="preserve">  • Address at least one of the topics listed in Appendix C2 through at minimum three additional survey questions by working with a survey provider listed on IWBI&amp;#39;s website (https://v2.wellcertified.com/resources/preapproved-programs).
</t>
    </r>
    <r>
      <rPr>
        <b/>
        <sz val="11"/>
        <color rgb="FF000000"/>
        <rFont val="Calibri"/>
      </rPr>
      <t xml:space="preserve">
AND</t>
    </r>
  </si>
  <si>
    <r>
      <rPr>
        <b/>
        <sz val="11"/>
        <color rgb="FF000000"/>
        <rFont val="Calibri"/>
      </rPr>
      <t xml:space="preserve">Option 2: Result reporting
</t>
    </r>
    <r>
      <rPr>
        <sz val="12"/>
        <color theme="1"/>
        <rFont val="Calibri"/>
        <family val="2"/>
        <scheme val="minor"/>
      </rPr>
      <t xml:space="preserve">Annually, the project submits the following through the WELL digital platform:
</t>
    </r>
    <r>
      <rPr>
        <sz val="12"/>
        <color theme="1"/>
        <rFont val="Calibri"/>
        <family val="2"/>
        <scheme val="minor"/>
      </rPr>
      <t xml:space="preserve">  • Project and survey  data, including:                            
      •  Total number of  employees invited to complete the survey and number of employees who completed  the survey.    
      •  Date survey started  and finished.    
      •  Project location.    
      •  Project type.    
      •  Level of WELL  Certification.    
      •  Sociodemographic  information (age and gender at minimum).
</t>
    </r>
    <r>
      <rPr>
        <sz val="12"/>
        <color theme="1"/>
        <rFont val="Calibri"/>
        <family val="2"/>
        <scheme val="minor"/>
      </rPr>
      <t xml:space="preserve">  • Aggregated,  anonymized survey results.
</t>
    </r>
  </si>
  <si>
    <r>
      <rPr>
        <b/>
        <sz val="11"/>
        <color rgb="FF000000"/>
        <rFont val="Calibri"/>
      </rPr>
      <t xml:space="preserve">Option 1: Survey administration
</t>
    </r>
    <r>
      <rPr>
        <sz val="12"/>
        <color theme="1"/>
        <rFont val="Calibri"/>
        <family val="2"/>
        <scheme val="minor"/>
      </rPr>
      <t xml:space="preserve">The following requirements are met:
</t>
    </r>
    <r>
      <rPr>
        <sz val="12"/>
        <color theme="1"/>
        <rFont val="Calibri"/>
        <family val="2"/>
        <scheme val="minor"/>
      </rPr>
      <t xml:space="preserve">  • All eligible employees are invited to participate in the survey annually. Regular reminders are sent to eligible employees to complete the survey.
</t>
    </r>
    <r>
      <rPr>
        <sz val="12"/>
        <color theme="1"/>
        <rFont val="Calibri"/>
        <family val="2"/>
        <scheme val="minor"/>
      </rPr>
      <t xml:space="preserve">  • Survey protects all participant-identifying data through appropriate protective measures such as anonymous reporting and safe data storage. Any communication of results should be on an aggregated basis, such that no participant can be identified.
</t>
    </r>
    <r>
      <rPr>
        <sz val="12"/>
        <color theme="1"/>
        <rFont val="Calibri"/>
        <family val="2"/>
        <scheme val="minor"/>
      </rPr>
      <t xml:space="preserve">  • Analysis of responses is conducted by a qualified survey professional.
</t>
    </r>
    <r>
      <rPr>
        <b/>
        <sz val="11"/>
        <color rgb="FF000000"/>
        <rFont val="Calibri"/>
      </rPr>
      <t xml:space="preserve">
AND</t>
    </r>
  </si>
  <si>
    <r>
      <rPr>
        <b/>
        <sz val="11"/>
        <color rgb="FF000000"/>
        <rFont val="Calibri"/>
      </rPr>
      <t xml:space="preserve">Option 3: Small employee population
</t>
    </r>
    <r>
      <rPr>
        <sz val="12"/>
        <color theme="1"/>
        <rFont val="Calibri"/>
        <family val="2"/>
        <scheme val="minor"/>
      </rPr>
      <t xml:space="preserve">The following requirement is met:
</t>
    </r>
    <r>
      <rPr>
        <sz val="12"/>
        <color theme="1"/>
        <rFont val="Calibri"/>
        <family val="2"/>
        <scheme val="minor"/>
      </rPr>
      <t xml:space="preserve">  • There are fewer than 10 eligible employees in this project.
</t>
    </r>
  </si>
  <si>
    <r>
      <rPr>
        <b/>
        <sz val="11"/>
        <color rgb="FF000000"/>
        <rFont val="Calibri"/>
      </rPr>
      <t xml:space="preserve">Option 2: Custom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created that covers the topics listed in Appendix C1.
</t>
    </r>
    <r>
      <rPr>
        <b/>
        <sz val="11"/>
        <color rgb="FF000000"/>
        <rFont val="Calibri"/>
      </rPr>
      <t xml:space="preserve">
OR</t>
    </r>
  </si>
  <si>
    <r>
      <rPr>
        <b/>
        <sz val="11"/>
        <color rgb="FF000000"/>
        <rFont val="Calibri"/>
      </rPr>
      <t xml:space="preserve">Option 1: Third-party survey
</t>
    </r>
    <r>
      <rPr>
        <sz val="12"/>
        <color theme="1"/>
        <rFont val="Calibri"/>
        <family val="2"/>
        <scheme val="minor"/>
      </rPr>
      <t xml:space="preserve">For projects with ten or more eligible employees, the following requirement is met:
</t>
    </r>
    <r>
      <rPr>
        <sz val="12"/>
        <color theme="1"/>
        <rFont val="Calibri"/>
        <family val="2"/>
        <scheme val="minor"/>
      </rPr>
      <t xml:space="preserve">  • A survey is selected from a survey provider listed on IWBI&amp;#39;s website.  (https://v2.wellcertified.com/resources/preapproved-programs).
</t>
    </r>
    <r>
      <rPr>
        <b/>
        <sz val="11"/>
        <color rgb="FF000000"/>
        <rFont val="Calibri"/>
      </rPr>
      <t xml:space="preserve">
OR</t>
    </r>
  </si>
  <si>
    <r>
      <rPr>
        <b/>
        <sz val="11"/>
        <color rgb="FF000000"/>
        <rFont val="Calibri"/>
      </rPr>
      <t xml:space="preserve">Option 2: Stakeholder orientation
</t>
    </r>
    <r>
      <rPr>
        <sz val="12"/>
        <color theme="1"/>
        <rFont val="Calibri"/>
        <family val="2"/>
        <scheme val="minor"/>
      </rPr>
      <t xml:space="preserve">The following requirement is met:
</t>
    </r>
    <r>
      <rPr>
        <sz val="12"/>
        <color theme="1"/>
        <rFont val="Calibri"/>
        <family val="2"/>
        <scheme val="minor"/>
      </rPr>
      <t xml:space="preserve">  • Following project completion, tours of the space are made  available to new employees during onboarding, and to all stakeholders -  including at minimum (as applicable) the owner, manager, facilities management  team, architects, engineers, employees, occupants, residents, contractors and  community members - that communicate how planned or existing building  operations, maintenance, programs and policies will support adherence to WELL.
</t>
    </r>
  </si>
  <si>
    <r>
      <rPr>
        <b/>
        <sz val="11"/>
        <color rgb="FF000000"/>
        <rFont val="Calibri"/>
      </rPr>
      <t xml:space="preserve">Option 1: Stakeholder charrette
</t>
    </r>
    <r>
      <rPr>
        <sz val="12"/>
        <color theme="1"/>
        <rFont val="Calibri"/>
        <family val="2"/>
        <scheme val="minor"/>
      </rPr>
      <t xml:space="preserve">Early in the planning process,  projects facilitate collaborative discussion with key stakeholders, including  (as applicable): the owner, manager, facilities management team, architects,  engineers, employees, occupants, residents, contractors and community members. The  stakeholder discussion must address at minimum the following topics:
</t>
    </r>
    <r>
      <rPr>
        <sz val="12"/>
        <color theme="1"/>
        <rFont val="Calibri"/>
        <family val="2"/>
        <scheme val="minor"/>
      </rPr>
      <t xml:space="preserve">  • Health  and well-being goals, including:  
      •  Occupant health and well-being needs.  
      •                                  The project’s objectives for health promotion to meet  stakeholder needs.
</t>
    </r>
    <r>
      <rPr>
        <sz val="12"/>
        <color theme="1"/>
        <rFont val="Calibri"/>
        <family val="2"/>
        <scheme val="minor"/>
      </rPr>
      <t xml:space="preserve">  • Environmental  and sustainability goals, including how the project will:  
      •                                  Reduce the project’s contribution to  global climate change and promote a greener economy.¹  
      •                                  Protect, enhance and restore water  resources and ecosystem services.¹    
      •                                  Promote sustainable material cycles.¹  
      •                                  Enhance community through social equity  and environmental justice.&lt;sup&gt;1  &lt;/sup&gt;
</t>
    </r>
    <r>
      <rPr>
        <b/>
        <sz val="11"/>
        <color rgb="FF000000"/>
        <rFont val="Calibri"/>
      </rPr>
      <t xml:space="preserve">
AND</t>
    </r>
  </si>
  <si>
    <r>
      <rPr>
        <b/>
        <sz val="11"/>
        <color rgb="FF000000"/>
        <rFont val="Calibri"/>
      </rPr>
      <t xml:space="preserve">Option 2: Communications
</t>
    </r>
    <r>
      <rPr>
        <sz val="12"/>
        <color theme="1"/>
        <rFont val="Calibri"/>
        <family val="2"/>
        <scheme val="minor"/>
      </rPr>
      <t xml:space="preserve">The following requirement is met:
</t>
    </r>
    <r>
      <rPr>
        <sz val="12"/>
        <color theme="1"/>
        <rFont val="Calibri"/>
        <family val="2"/>
        <scheme val="minor"/>
      </rPr>
      <t xml:space="preserve">  • Quarterly communications (e.g.,  emails, modules, trainings) are sent to regular occupants, and  onboarding communications are given to new employees (as applicable), about  health resources, programs, amenities and policies available to them addressed  by the WELL features achieved by the project.
</t>
    </r>
  </si>
  <si>
    <r>
      <rPr>
        <b/>
        <sz val="11"/>
        <color rgb="FF000000"/>
        <rFont val="Calibri"/>
      </rPr>
      <t xml:space="preserve">Option 1: WELL feature guide
</t>
    </r>
    <r>
      <rPr>
        <sz val="12"/>
        <color theme="1"/>
        <rFont val="Calibri"/>
        <family val="2"/>
        <scheme val="minor"/>
      </rPr>
      <t xml:space="preserve">A physical or digital WELL feature guide, such as the WELL report, will be prominently displayed and/or made widely available to all occupants upon certification achievement or completion of a review cycle, meeting the following requirements:
</t>
    </r>
    <r>
      <rPr>
        <sz val="12"/>
        <color theme="1"/>
        <rFont val="Calibri"/>
        <family val="2"/>
        <scheme val="minor"/>
      </rPr>
      <t xml:space="preserve">  • Describes the WELL features achieved by the project.
</t>
    </r>
    <r>
      <rPr>
        <b/>
        <sz val="11"/>
        <color rgb="FF000000"/>
        <rFont val="Calibri"/>
      </rPr>
      <t xml:space="preserve">
AND</t>
    </r>
  </si>
  <si>
    <r>
      <rPr>
        <b/>
        <sz val="11"/>
        <color rgb="FF000000"/>
        <rFont val="Calibri"/>
      </rPr>
      <t xml:space="preserve">Option 1: Substance use policy and education
</t>
    </r>
    <r>
      <rPr>
        <sz val="12"/>
        <color theme="1"/>
        <rFont val="Calibri"/>
        <family val="2"/>
        <scheme val="minor"/>
      </rPr>
      <t xml:space="preserve">The following requirements are met:
</t>
    </r>
    <r>
      <rPr>
        <sz val="12"/>
        <color theme="1"/>
        <rFont val="Calibri"/>
        <family val="2"/>
        <scheme val="minor"/>
      </rPr>
      <t xml:space="preserve">  • A policy is in place regarding the use of alcohol, legal and recreational drugs on-site and is clearly communicated to all regular occupants
</t>
    </r>
    <r>
      <rPr>
        <sz val="12"/>
        <color theme="1"/>
        <rFont val="Calibri"/>
        <family val="2"/>
        <scheme val="minor"/>
      </rPr>
      <t xml:space="preserve">  • Trainings (in the form of education seminars, workshops or classes) are offered at least once per year to regular occupants and addresses the following topics:       	  
      •  Management of personal substance use, covering, at minimum, safe substance use habits, signs of dependency or addiction and short- and long-term health risks associated with substance misuse or addiction.&lt;sup&gt;8,9 2.&lt;/sup&gt;  	  
      •  Prescription opioid education, covering, at minimum, questions to ask at point of prescribing, safe use (e.g., storage, disposal, driving while using) and risks and signs of dependency or addiction.&lt;sup&gt;9 3&lt;/sup&gt;  	  
      •  How to appropriately respond to a peer struggling with substance use, covering, at minimum, how to support a peer&amp;#39;s recovery efforts and what to do in the case of relapse or a substance use emergency (e.g., withdrawal, overdose)
</t>
    </r>
    <r>
      <rPr>
        <sz val="12"/>
        <color theme="1"/>
        <rFont val="Calibri"/>
        <family val="2"/>
        <scheme val="minor"/>
      </rPr>
      <t xml:space="preserve">  • Training is provided in-person or virtually; in group or individual settings; through vendors, on-site staff, health insurance plans or programs, community groups or other qualified practitioners or programs (e.g., Mental Health First Aid)
</t>
    </r>
  </si>
  <si>
    <r>
      <rPr>
        <b/>
        <sz val="11"/>
        <color rgb="FF000000"/>
        <rFont val="Calibri"/>
      </rPr>
      <t xml:space="preserve">Option 1: Incentive program and cessation resources
</t>
    </r>
    <r>
      <rPr>
        <sz val="12"/>
        <color theme="1"/>
        <rFont val="Calibri"/>
        <family val="2"/>
        <scheme val="minor"/>
      </rPr>
      <t xml:space="preserve">The following requirements are met:
</t>
    </r>
    <r>
      <rPr>
        <sz val="12"/>
        <color theme="1"/>
        <rFont val="Calibri"/>
        <family val="2"/>
        <scheme val="minor"/>
      </rPr>
      <t xml:space="preserve">  • The project implements a tobacco cessation program for all eligible employees that meets the following:      	  
      •  Focused on increasing or improving motivation or action to quit, or maintaining quit effort  	  
      •  Includes incentives or rewards (e.g., direct financial payments, lottery for prizes) provided for participation in quit effort or success in abstaining from tobacco use
</t>
    </r>
    <r>
      <rPr>
        <sz val="12"/>
        <color theme="1"/>
        <rFont val="Calibri"/>
        <family val="2"/>
        <scheme val="minor"/>
      </rPr>
      <t xml:space="preserve">  • Tobacco cessation resources are available to all eligible employees at no cost or are subsidized and meet the following:      	  
      •  Resources referring tobacco users to tobaco cessation telephone quit lines or online quitting resources  	  
      •  Tobacco cessation counseling. Programs may be provided in-person or virtually; in group or individual settings; through vendors, on-site staff, health insurance plans or programs, community groups or other qualified professionals (e.g., tobacco cessation specialist)  	  
      •  Prescription tobacco cessation medications and nicotine replacement products (e.g., inhalers, nasal sprays, bupropion, varenicline)  	  
      •  Over-the-counter nicotine replacement products (e.g., nicotine gum, patches, lozenges)
</t>
    </r>
  </si>
  <si>
    <r>
      <rPr>
        <b/>
        <sz val="11"/>
        <color rgb="FF000000"/>
        <rFont val="Calibri"/>
      </rPr>
      <t xml:space="preserve">Option 2: Outdoor nature access
</t>
    </r>
    <r>
      <rPr>
        <sz val="12"/>
        <color theme="1"/>
        <rFont val="Calibri"/>
        <family val="2"/>
        <scheme val="minor"/>
      </rPr>
      <t xml:space="preserve">The following requirement is met:
</t>
    </r>
    <r>
      <rPr>
        <sz val="12"/>
        <color theme="1"/>
        <rFont val="Calibri"/>
        <family val="2"/>
        <scheme val="minor"/>
      </rPr>
      <t xml:space="preserve">  • Occupants are encouraged to access outdoor  nature (e.g., presence of signage or maps to outdoor nature, availability of  breaks during the workday to go visit outdoor nature).
</t>
    </r>
  </si>
  <si>
    <r>
      <rPr>
        <b/>
        <sz val="11"/>
        <color rgb="FF000000"/>
        <rFont val="Calibri"/>
      </rPr>
      <t xml:space="preserve">Option 1: Outdoor nature
</t>
    </r>
    <r>
      <rPr>
        <sz val="12"/>
        <color theme="1"/>
        <rFont val="Calibri"/>
        <family val="2"/>
        <scheme val="minor"/>
      </rPr>
      <t xml:space="preserve">One of the following requirements is met:
</t>
    </r>
    <r>
      <rPr>
        <sz val="12"/>
        <color theme="1"/>
        <rFont val="Calibri"/>
        <family val="2"/>
        <scheme val="minor"/>
      </rPr>
      <t xml:space="preserve">  • Outdoor  nature access facilitated by the conditions below:   
      •                                  Outdoor space of an area of at least 5% of the  project interior area must be accessible to all regular occupants.  
      •                                  At least 70% of the accessible outdoor space  as viewed from above must include plants or natural elements, including tree  canopies.
</t>
    </r>
    <r>
      <rPr>
        <sz val="12"/>
        <color theme="1"/>
        <rFont val="Calibri"/>
        <family val="2"/>
        <scheme val="minor"/>
      </rPr>
      <t xml:space="preserve">  • Nearby  nature access facilitated by the conditions below:  
      •  At least one green space or blue space is within a 650 ft walk distance from the project boundary and available to all regular occupants during open hours of the space(s).   
      •  Total combined green space must be at least 1.25 acre
</t>
    </r>
    <r>
      <rPr>
        <b/>
        <sz val="11"/>
        <color rgb="FF000000"/>
        <rFont val="Calibri"/>
      </rPr>
      <t xml:space="preserve">
AND</t>
    </r>
  </si>
  <si>
    <r>
      <rPr>
        <b/>
        <sz val="11"/>
        <color rgb="FF000000"/>
        <rFont val="Calibri"/>
      </rPr>
      <t xml:space="preserve">Option 2: Workday breaks
</t>
    </r>
    <r>
      <rPr>
        <sz val="12"/>
        <color theme="1"/>
        <rFont val="Calibri"/>
        <family val="2"/>
        <scheme val="minor"/>
      </rPr>
      <t xml:space="preserve">The project encourages the use of restorative space(s) through the following:
</t>
    </r>
    <r>
      <rPr>
        <sz val="12"/>
        <color theme="1"/>
        <rFont val="Calibri"/>
        <family val="2"/>
        <scheme val="minor"/>
      </rPr>
      <t xml:space="preserve">  • Paid breaks away from the workstation for all employees.&lt;sup&gt;8&lt;/sup&gt;
</t>
    </r>
  </si>
  <si>
    <r>
      <rPr>
        <b/>
        <sz val="11"/>
        <color rgb="FF000000"/>
        <rFont val="Calibri"/>
      </rPr>
      <t xml:space="preserve">Option 1: Restorative space
</t>
    </r>
    <r>
      <rPr>
        <sz val="12"/>
        <color theme="1"/>
        <rFont val="Calibri"/>
        <family val="2"/>
        <scheme val="minor"/>
      </rPr>
      <t xml:space="preserve">At least one designated restorative space is available to all regular occupants. The space may be indoor or outdoor and may be made up of a single space or multiple spaces that meet the following requirements:
</t>
    </r>
    <r>
      <rPr>
        <sz val="12"/>
        <color theme="1"/>
        <rFont val="Calibri"/>
        <family val="2"/>
        <scheme val="minor"/>
      </rPr>
      <t xml:space="preserve">  • Is designated for relaxation and restoration. Space may be multi-purpose but is not to be used for work.
</t>
    </r>
    <r>
      <rPr>
        <sz val="12"/>
        <color theme="1"/>
        <rFont val="Calibri"/>
        <family val="2"/>
        <scheme val="minor"/>
      </rPr>
      <t xml:space="preserve">  • Totals at least 75 ft&amp;sup2; plus 1 ft&amp;sup2; per regular occupant, up to a maximum of 2,000 ft&amp;sup2;.
</t>
    </r>
    <r>
      <rPr>
        <sz val="12"/>
        <color theme="1"/>
        <rFont val="Calibri"/>
        <family val="2"/>
        <scheme val="minor"/>
      </rPr>
      <t xml:space="preserve">  • Provides a restorative environment that implements at least five of the following:      	  
      •  Lighting (e.g., dimmable light levels for indoor spaces).  	  
      •  Sound (e.g., water feature, natural sounds, sound masking).  	  
      •  Thermal comfort (e.g., sun-exposed and shaded areas for outdoor spaces).  	  
      •  Seating arrangements that accommodate a range of user preferences and activities (e.g., movable lightweight chairs, cushions, mats).  	  
      •  Nature incorporation.&lt;sup&gt;7&lt;/sup&gt;  	  
      •  Calming colors, textures and forms.  	  
      •  Visual privacy.
</t>
    </r>
    <r>
      <rPr>
        <sz val="12"/>
        <color theme="1"/>
        <rFont val="Calibri"/>
        <family val="2"/>
        <scheme val="minor"/>
      </rPr>
      <t xml:space="preserve">  • Includes signage, education materials or other resources explaining the purpose and intended use of the space.
</t>
    </r>
    <r>
      <rPr>
        <b/>
        <sz val="11"/>
        <color rgb="FF000000"/>
        <rFont val="Calibri"/>
      </rPr>
      <t xml:space="preserve">
AND</t>
    </r>
  </si>
  <si>
    <r>
      <rPr>
        <b/>
        <sz val="11"/>
        <color rgb="FF000000"/>
        <rFont val="Calibri"/>
      </rPr>
      <t xml:space="preserve">Option 2: Nap space
</t>
    </r>
    <r>
      <rPr>
        <sz val="12"/>
        <color theme="1"/>
        <rFont val="Calibri"/>
        <family val="2"/>
        <scheme val="minor"/>
      </rPr>
      <t xml:space="preserve">The following requirements are met for all eligible  employees:
</t>
    </r>
    <r>
      <rPr>
        <sz val="12"/>
        <color theme="1"/>
        <rFont val="Calibri"/>
        <family val="2"/>
        <scheme val="minor"/>
      </rPr>
      <t xml:space="preserve">  • Access to at least one acoustically and  visually separated environment located in a designated quiet zone.
</t>
    </r>
    <r>
      <rPr>
        <sz val="12"/>
        <color theme="1"/>
        <rFont val="Calibri"/>
        <family val="2"/>
        <scheme val="minor"/>
      </rPr>
      <t xml:space="preserve">  • At least  one fully reclining furniture option (e.g., bed, daybed, couch, chair,  cushioned roll-out mat, nap pod) for every 100 eligible employees
</t>
    </r>
  </si>
  <si>
    <r>
      <rPr>
        <b/>
        <sz val="11"/>
        <color rgb="FF000000"/>
        <rFont val="Calibri"/>
      </rPr>
      <t xml:space="preserve">Option 1: Nap policy
</t>
    </r>
    <r>
      <rPr>
        <sz val="12"/>
        <color theme="1"/>
        <rFont val="Calibri"/>
        <family val="2"/>
        <scheme val="minor"/>
      </rPr>
      <t xml:space="preserve">The following requirement is met for all eligible employees:
</t>
    </r>
    <r>
      <rPr>
        <sz val="12"/>
        <color theme="1"/>
        <rFont val="Calibri"/>
        <family val="2"/>
        <scheme val="minor"/>
      </rPr>
      <t xml:space="preserve">  • Employees are  allowed to engage in at least one nap or rest break of at least 30 minutes during  the workday (not to be combined with designated time for meal breaks)
</t>
    </r>
    <r>
      <rPr>
        <b/>
        <sz val="11"/>
        <color rgb="FF000000"/>
        <rFont val="Calibri"/>
      </rPr>
      <t xml:space="preserve">
AND</t>
    </r>
  </si>
  <si>
    <r>
      <rPr>
        <b/>
        <sz val="11"/>
        <color rgb="FF000000"/>
        <rFont val="Calibri"/>
      </rPr>
      <t xml:space="preserve">Option 2: Shared equipment usage policy
</t>
    </r>
    <r>
      <rPr>
        <sz val="12"/>
        <color theme="1"/>
        <rFont val="Calibri"/>
        <family val="2"/>
        <scheme val="minor"/>
      </rPr>
      <t xml:space="preserve">The following requirement is met:
</t>
    </r>
    <r>
      <rPr>
        <sz val="12"/>
        <color theme="1"/>
        <rFont val="Calibri"/>
        <family val="2"/>
        <scheme val="minor"/>
      </rPr>
      <t xml:space="preserve">  • Project establishes and communicates rules and expectations for the usage and cleaning of shared tools and devices (e.g., photocopiers, gym equipment, communal kitchen appliances, utensils) for all regular occupants.
</t>
    </r>
  </si>
  <si>
    <r>
      <rPr>
        <b/>
        <sz val="11"/>
        <color rgb="FF000000"/>
        <rFont val="Calibri"/>
      </rPr>
      <t xml:space="preserve">Option 1: Surface touch management
</t>
    </r>
    <r>
      <rPr>
        <sz val="12"/>
        <color theme="1"/>
        <rFont val="Calibri"/>
        <family val="2"/>
        <scheme val="minor"/>
      </rPr>
      <t xml:space="preserve">The following requirements are met:
</t>
    </r>
    <r>
      <rPr>
        <sz val="12"/>
        <color theme="1"/>
        <rFont val="Calibri"/>
        <family val="2"/>
        <scheme val="minor"/>
      </rPr>
      <t xml:space="preserve">  • Project offers hands-free operation (through foot, voice, sensor or personal electronic device) or implements other design strategies to avoid hand operation for at least three of the following:    
      •  Regularly used pedestrian entry doors to the project, during regularly occupied hours.    
      •  Elevators.    
      •  All water bottle fillers, water faucets, soap and paper towel dispensers.    
      •  Window blinds and indoor lighting switches and/or controllers.   
      •  Lids of trash, recycling and reuse bins.
</t>
    </r>
    <r>
      <rPr>
        <sz val="12"/>
        <color theme="1"/>
        <rFont val="Calibri"/>
        <family val="2"/>
        <scheme val="minor"/>
      </rPr>
      <t xml:space="preserve">  • Project supports occupants in maintaining hand hygiene near the following high-touch surfaces:    
      •  Handrails, handlebars and other structures that support mobility and accessibility.    
      •  Surfaces designed to help individuals with physical and/or visual disabilities fully utilize a space (e.g., push to open door buttons, wheelchair lift controls, tactile maps or signage).
</t>
    </r>
    <r>
      <rPr>
        <b/>
        <sz val="11"/>
        <color rgb="FF000000"/>
        <rFont val="Calibri"/>
      </rPr>
      <t xml:space="preserve">
AND</t>
    </r>
  </si>
  <si>
    <r>
      <rPr>
        <b/>
        <sz val="11"/>
        <color rgb="FF000000"/>
        <rFont val="Calibri"/>
      </rPr>
      <t xml:space="preserve">Option 2: Contact reduction policies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All of the following in any shared spaces (e.g., meeting rooms, workspaces, communal kitchens):   
      •  Strategies to increase distance among occupants.   
      •  Expectations and requirements for usage of face coverings or personal protective equipment.   
      •  Clearly communicated rules for occupancy to reduce respiratory particle exposure and rationale for their use.
</t>
    </r>
    <r>
      <rPr>
        <sz val="12"/>
        <color theme="1"/>
        <rFont val="Calibri"/>
        <family val="2"/>
        <scheme val="minor"/>
      </rPr>
      <t xml:space="preserve">  • At least one of the following communication strategies to educate occupants about the practices implemented by the project to reduce respiratory particle exposure:   
      •  Monthly communication (e.g., email, webcast) to all regular occupants.   
      •  Prominent signage (physical or digital) at all building entrances and in shared spaces.
</t>
    </r>
  </si>
  <si>
    <r>
      <rPr>
        <b/>
        <sz val="11"/>
        <color rgb="FF000000"/>
        <rFont val="Calibri"/>
      </rPr>
      <t xml:space="preserve">Option 1: Contact reduction cues
</t>
    </r>
    <r>
      <rPr>
        <sz val="12"/>
        <color theme="1"/>
        <rFont val="Calibri"/>
        <family val="2"/>
        <scheme val="minor"/>
      </rPr>
      <t xml:space="preserve">The following requirements are implemented during periods when higher incidence of respiratory disease is likely:
</t>
    </r>
    <r>
      <rPr>
        <sz val="12"/>
        <color theme="1"/>
        <rFont val="Calibri"/>
        <family val="2"/>
        <scheme val="minor"/>
      </rPr>
      <t xml:space="preserve">  • At least one of the following distancing strategies:   
      •  Queuing marks to increase distance between people while waiting in line (e.g., in elevator lobbies, at check-out counters) and while using moving sidewalks and escalators, as applicable.    
      •  Screens, protective furnishings or other engineering controls to reduce particle exchange at security check-ins, reception areas, check-out counters and other places with frequent interaction between occupants and a stationary worker.    
      •  Self-service systems to control ingress or egress to the project (e.g., at reception desks or checkout counters).
</t>
    </r>
    <r>
      <rPr>
        <sz val="12"/>
        <color theme="1"/>
        <rFont val="Calibri"/>
        <family val="2"/>
        <scheme val="minor"/>
      </rPr>
      <t xml:space="preserve">  • At least one of the following circulation strategies:    
      •  One-way hallways and corridors.    
      •  Separate entry and exit doors at pedestrian building entrances.    
      •  Separate entry and exit for restrooms except single-user bathrooms.
</t>
    </r>
    <r>
      <rPr>
        <b/>
        <sz val="11"/>
        <color rgb="FF000000"/>
        <rFont val="Calibri"/>
      </rPr>
      <t xml:space="preserve">
AND</t>
    </r>
  </si>
  <si>
    <r>
      <rPr>
        <b/>
        <sz val="11"/>
        <color rgb="FF000000"/>
        <rFont val="Calibri"/>
      </rPr>
      <t xml:space="preserve">Option 2: Certified cleaning provider
</t>
    </r>
    <r>
      <rPr>
        <sz val="12"/>
        <color theme="1"/>
        <rFont val="Calibri"/>
        <family val="2"/>
        <scheme val="minor"/>
      </rPr>
      <t xml:space="preserve">The project retains a cleaning provider organization certified under one of the following standards:
</t>
    </r>
    <r>
      <rPr>
        <sz val="12"/>
        <color theme="1"/>
        <rFont val="Calibri"/>
        <family val="2"/>
        <scheme val="minor"/>
      </rPr>
      <t xml:space="preserve">  • Green Seal&amp;reg; Standard for Commercial and Institutional Cleaning Services, GS-42, operated by Green Seal Inc
</t>
    </r>
    <r>
      <rPr>
        <sz val="12"/>
        <color theme="1"/>
        <rFont val="Calibri"/>
        <family val="2"/>
        <scheme val="minor"/>
      </rPr>
      <t xml:space="preserve">  • GBAC STAR Service Accreditation Program, operated by ISSA
</t>
    </r>
  </si>
  <si>
    <r>
      <rPr>
        <b/>
        <sz val="11"/>
        <color rgb="FF000000"/>
        <rFont val="Calibri"/>
      </rPr>
      <t xml:space="preserve">Option 1: Cleaning plan development and implementation
</t>
    </r>
    <r>
      <rPr>
        <sz val="12"/>
        <color theme="1"/>
        <rFont val="Calibri"/>
        <family val="2"/>
        <scheme val="minor"/>
      </rPr>
      <t xml:space="preserve">The project develops and implements a cleaning plan that meets the following requirements:
</t>
    </r>
    <r>
      <rPr>
        <sz val="12"/>
        <color theme="1"/>
        <rFont val="Calibri"/>
        <family val="2"/>
        <scheme val="minor"/>
      </rPr>
      <t xml:space="preserve">  • Details the following           	  
      •  Extent and frequency of cleaning.  	  
      •  Cleaning responsibilities of building occupants (if any) and cleaning staff.  	  
      •  Cleaning supplies and where they can be accessed.  	  
      •  Process to evaluate and document adherence to the cleaning plan.
</t>
    </r>
    <r>
      <rPr>
        <sz val="12"/>
        <color theme="1"/>
        <rFont val="Calibri"/>
        <family val="2"/>
        <scheme val="minor"/>
      </rPr>
      <t xml:space="preserve">  • Identifies the following:      	  
      •  Surfaces that require disinfection (e.g., high-touch surfaces).  	  
      •  Frequency and/or other thresholds (e.g., number of hours, number users of a space, results from a swab test) for disinfection.   	  
      •  Applicable governmental registration and directions of use (e.g., contact time and dilution rates) for disinfectants.  	  
      •  Other non-chemical tools used for disinfection, if any.
</t>
    </r>
    <r>
      <rPr>
        <sz val="12"/>
        <color theme="1"/>
        <rFont val="Calibri"/>
        <family val="2"/>
        <scheme val="minor"/>
      </rPr>
      <t xml:space="preserve">  • States the following documentation procedures      	  
      •  Record keeping practices for cleaning and disinfection activities.  	  
      •  The chain of communications with building occupants.  	  
      •  A system to log feedback from occupants and cleaning staff.
</t>
    </r>
    <r>
      <rPr>
        <sz val="12"/>
        <color theme="1"/>
        <rFont val="Calibri"/>
        <family val="2"/>
        <scheme val="minor"/>
      </rPr>
      <t xml:space="preserve">  • Specifies the following for cleaning materials and personal protection equipment (PPE):      	  
      •  PPE requirements for general cleaning and specialized tasks (e.g., disinfection or dilution or chemicals).   	  
      •  Color-coding for reusable and disposable cleaning cloths.  	  
      •  Separate cleaning of reusable cleaning materials from other clothing or products.
</t>
    </r>
    <r>
      <rPr>
        <sz val="12"/>
        <color theme="1"/>
        <rFont val="Calibri"/>
        <family val="2"/>
        <scheme val="minor"/>
      </rPr>
      <t xml:space="preserve">  • Includes the following precautions for storage of cleaning products:      	  
      •  An identifiable, fit-for-purpose storage space in accordance with the manufacturers&amp;rsquo; directions; bleach stored away from other products.  	  
      •  Color-coding and labeling of any bleach-based and ammonia-based products, indicating they are not to be mixed with one another.
</t>
    </r>
    <r>
      <rPr>
        <sz val="12"/>
        <color theme="1"/>
        <rFont val="Calibri"/>
        <family val="2"/>
        <scheme val="minor"/>
      </rPr>
      <t xml:space="preserve">  • Specifies the following for cleaning tools and equipment:      	  
      •  HEPA rated filters for vacuum cleaners.¹  	  
      •  If carpet and woven upholstery are present, the cleaning methodology (based on manufacturer&amp;rsquo;s recommendations), favoring hot water extraction if technically feasible.  	  
      •  Protocols for cleaning, maintenance and handling of waste accumulated in equipment (e.g., used vacuum cleaner bags).
</t>
    </r>
    <r>
      <rPr>
        <sz val="12"/>
        <color theme="1"/>
        <rFont val="Calibri"/>
        <family val="2"/>
        <scheme val="minor"/>
      </rPr>
      <t xml:space="preserve">  • Includes the following operational aspects:      	  
      •  Use of cleaning and disinfection products, including dilutions (when needed) and ventilation requirements.  	  
      •  On-site availability of current Safety Data Sheets (SDS) of cleaning and disinfection products, in languages spoken by the cleaning staff.   	  
      •  Precautions to avoid slip hazards during and after floor cleaning.  	  
      •  Safe disposal of waste, including soiled cleaning materials and PPE.
</t>
    </r>
    <r>
      <rPr>
        <sz val="12"/>
        <color theme="1"/>
        <rFont val="Calibri"/>
        <family val="2"/>
        <scheme val="minor"/>
      </rPr>
      <t xml:space="preserve">  • Outlines a training program that meets the following:      	  
      •  Training covers cross-contamination prevention via hand hygiene, PPE, cleaning cloth replacement, cloth handling techniques and carrying systems to separate clean tools from dirty ones.  	  
      •  Training is delivered to all relevant personnel including building management, building operators and contracted cleaning staff, on an annual basis, and whenever protocols change.
</t>
    </r>
    <r>
      <rPr>
        <b/>
        <sz val="11"/>
        <color rgb="FF000000"/>
        <rFont val="Calibri"/>
      </rPr>
      <t xml:space="preserve">
OR</t>
    </r>
  </si>
  <si>
    <r>
      <rPr>
        <b/>
        <sz val="11"/>
        <color rgb="FF000000"/>
        <rFont val="Calibri"/>
      </rPr>
      <t xml:space="preserve">Option 2: Future purchase of compliant products
</t>
    </r>
    <r>
      <rPr>
        <sz val="12"/>
        <color theme="1"/>
        <rFont val="Calibri"/>
        <family val="2"/>
        <scheme val="minor"/>
      </rPr>
      <t xml:space="preserve">For projects with less than 25 distinct newly and permanently installed products (including flooring, insulation, wet-applied products, ceiling and wall assemblies and systems) and furniture, the following requirement is met:
</t>
    </r>
    <r>
      <rPr>
        <sz val="12"/>
        <color theme="1"/>
        <rFont val="Calibri"/>
        <family val="2"/>
        <scheme val="minor"/>
      </rPr>
      <t xml:space="preserve">  • Products purchased for future repair, renovation or replacement of building materials comply with chemical restrictions of Option 1 ‘Materials Selection’.
</t>
    </r>
  </si>
  <si>
    <r>
      <rPr>
        <b/>
        <sz val="11"/>
        <color rgb="FF000000"/>
        <rFont val="Calibri"/>
      </rPr>
      <t xml:space="preserve">Option 1: Materials selection
</t>
    </r>
    <r>
      <rPr>
        <sz val="12"/>
        <color theme="1"/>
        <rFont val="Calibri"/>
        <family val="2"/>
        <scheme val="minor"/>
      </rPr>
      <t xml:space="preserve">For at least 25 distinct permanently installed products (including flooring, insulation, wet-applied products, ceiling and wall assemblies and systems) and furniture, the following requirements are met:
</t>
    </r>
    <r>
      <rPr>
        <sz val="12"/>
        <color theme="1"/>
        <rFont val="Calibri"/>
        <family val="2"/>
        <scheme val="minor"/>
      </rPr>
      <t xml:space="preserve">  • Have ingredients inventoried to 100 ppm.
</t>
    </r>
    <r>
      <rPr>
        <sz val="12"/>
        <color theme="1"/>
        <rFont val="Calibri"/>
        <family val="2"/>
        <scheme val="minor"/>
      </rPr>
      <t xml:space="preserve">  • Meet one of the following:   
      •  Product is free of compounds listed in the Living Building Challenge’s Red List v.4.0.³  
      •  Product meets the chemical thresholds in the Cradle to Cradle Basic Level Restricted Substances List, version 4  
      •   Product does not contain compounds listed in REACH Restriction, Authorization and SHVC lists.   
      •  Product meets an optimization path listed under ‘Advanced Inventory &amp;amp; Assessment’ in Option 2 of LEED v4.1 credit ‘Building Product Disclosure and Optimization - Material Ingredients’
</t>
    </r>
    <r>
      <rPr>
        <b/>
        <sz val="11"/>
        <color rgb="FF000000"/>
        <rFont val="Calibri"/>
      </rPr>
      <t xml:space="preserve">
OR</t>
    </r>
  </si>
  <si>
    <t xml:space="preserve">Products within one or more categories and corresponding thresholds in Table 1 meet one of the following compliance requirements, earning points as shown in Table 2:         Table 1:      	  		 
  			 	Product Category (from Appendix X1)  			 	Threshold for Compliance  		  		 
  			 	Flooring  			 	90% of cost or surface area  		  		 
  			 	Furniture, millwork and fixtures  			 	75% by cost  		  		 
  			 	Insulation, ceiling and wall panels  			 	75% by cost or surface area  		  	      Table 2:      	  		 
  			 	Tier  			 	Achievement  			 	Points  		  		 
  			1  			One compliant product category  			 	1  		  		 
  			2  			At least two compliant product categories  			2
  • Tested per methods and VOC emission thresholds established in one of the following:      	  
      •  California Department of Public Health (CDPH) Standard Method v1.2.  	  
      •  AgBB   	  
      •  European Union LCI VOC threshold following EN 16516-1:2017 testing methods.  	  
      •  ANSI/BIFMA e3-2014, sections 7.6.1 or 7.6.2 (Furniture).
  • Made exclusively with one or a combination of (without organic additives): metal (including powder-coated, plated and anodized materials), untreated wood and plant products, glass, ceramic, concrete or stone.
  • If custom-made or refurbished, wet-applied and wood-based materials used in fabrication or refurbishing meet the following:      	  
      •  All paints, coatings, sealants and adhesives applied to the product are verified as low-VOC emitting by one of the applicable standards listed in Part 1.  	  
      •  All composite wood panels, including medium-density fiberboard, plywood and particle wood panels meet the &amp;lsquo;Formaldehyde emissions evaluation&amp;rsquo; criterium of the &amp;lsquo;Low-Emitting Materials&amp;rsquo; credit of the LEED v4.1 standard or meet one of the following: US EPA TSCA Title VI, Europe E1, Japan Four-star.
  • Installed for at least 6 months before enrollment or the start of subscription or manufactured and unmodified at least one year before enrollment or the start of subscription.
</t>
  </si>
  <si>
    <r>
      <rPr>
        <b/>
        <sz val="11"/>
        <color rgb="FF000000"/>
        <rFont val="Calibri"/>
      </rPr>
      <t xml:space="preserve">Option 2: Electrical and electronic products
</t>
    </r>
    <r>
      <rPr>
        <sz val="12"/>
        <color theme="1"/>
        <rFont val="Calibri"/>
        <family val="2"/>
        <scheme val="minor"/>
      </rPr>
      <t xml:space="preserve">All newly installed electrical and electronic products, as specified in Appendix X1, meet the following requirement:
</t>
    </r>
    <r>
      <rPr>
        <sz val="12"/>
        <color theme="1"/>
        <rFont val="Calibri"/>
        <family val="2"/>
        <scheme val="minor"/>
      </rPr>
      <t xml:space="preserve">  • Products are compliant with RoHS restrictions.
</t>
    </r>
  </si>
  <si>
    <r>
      <rPr>
        <b/>
        <sz val="11"/>
        <color rgb="FF000000"/>
        <rFont val="Calibri"/>
      </rPr>
      <t xml:space="preserve">Option 1: Furniture, millwork and fixtures
</t>
    </r>
    <r>
      <rPr>
        <sz val="12"/>
        <color theme="1"/>
        <rFont val="Calibri"/>
        <family val="2"/>
        <scheme val="minor"/>
      </rPr>
      <t xml:space="preserve">At least 50% by cost of newly installed furniture, millwork and fixtures (minimum 10 distinct products), as defined in Appendix X1, meet one of the following requirements:
</t>
    </r>
    <r>
      <rPr>
        <sz val="12"/>
        <color theme="1"/>
        <rFont val="Calibri"/>
        <family val="2"/>
        <scheme val="minor"/>
      </rPr>
      <t xml:space="preserve">  • Textiles (i.e., fabrics including upholstery) and plastics in products contain 100 ppm (0.01%) by weight or less of the below compounds and chemical classes, unless higher amounts are mandated by local codes. For assessing compliance of a product, all pieces of each of the two material categories (textiles, plastics) are grouped together and each material category is assessed independently against the 100 ppm threshold:  
      •  Halogenated flame retardants (HFR).   
      •  Per- and polyfluoroalkyl substances (PFAS).   
      •  Lead.  
      •  Cadmium.    
      •  Mercury.
</t>
    </r>
    <r>
      <rPr>
        <sz val="12"/>
        <color theme="1"/>
        <rFont val="Calibri"/>
        <family val="2"/>
        <scheme val="minor"/>
      </rPr>
      <t xml:space="preserve">  • Do not contain textiles and plastic.
</t>
    </r>
    <r>
      <rPr>
        <b/>
        <sz val="11"/>
        <color rgb="FF000000"/>
        <rFont val="Calibri"/>
      </rPr>
      <t xml:space="preserve">
AND</t>
    </r>
  </si>
  <si>
    <r>
      <rPr>
        <b/>
        <sz val="11"/>
        <color rgb="FF000000"/>
        <rFont val="Calibri"/>
      </rPr>
      <t xml:space="preserve">Option 2: Monitoring and remediation plan
</t>
    </r>
    <r>
      <rPr>
        <sz val="12"/>
        <color theme="1"/>
        <rFont val="Calibri"/>
        <family val="2"/>
        <scheme val="minor"/>
      </rPr>
      <t xml:space="preserve">If the site investigation establishes the potential presence of contaminants, the following are implemented:
</t>
    </r>
    <r>
      <rPr>
        <sz val="12"/>
        <color theme="1"/>
        <rFont val="Calibri"/>
        <family val="2"/>
        <scheme val="minor"/>
      </rPr>
      <t xml:space="preserve">  • A sampling strategy to quantify contamination and determine remediation needs following local regulations or through ASTM E1903-97 (Phase II site assessment) guidelines.
</t>
    </r>
    <r>
      <rPr>
        <sz val="12"/>
        <color theme="1"/>
        <rFont val="Calibri"/>
        <family val="2"/>
        <scheme val="minor"/>
      </rPr>
      <t xml:space="preserve">  • A sustainable remediation plan before, during and after construction that integrates the following  
      •  A risk-based approach to sustainable remediation (risk assessment/risk-benefit analysis).   
      •   A tiered approach to assessment and an appraisal of remediation options.    
      •  Safe working practices for workers during remediation.    
      •  Record keeping of decision-making and assessment processes.    
      •  Protocol for engaging stakeholders, including management of the impacts on the community.
</t>
    </r>
  </si>
  <si>
    <r>
      <rPr>
        <b/>
        <sz val="11"/>
        <color rgb="FF000000"/>
        <rFont val="Calibri"/>
      </rPr>
      <t xml:space="preserve">Option 1: Environmental site assessment
</t>
    </r>
    <r>
      <rPr>
        <sz val="12"/>
        <color theme="1"/>
        <rFont val="Calibri"/>
        <family val="2"/>
        <scheme val="minor"/>
      </rPr>
      <t xml:space="preserve">The following requirements are met:
</t>
    </r>
    <r>
      <rPr>
        <sz val="12"/>
        <color theme="1"/>
        <rFont val="Calibri"/>
        <family val="2"/>
        <scheme val="minor"/>
      </rPr>
      <t xml:space="preserve">  • Site was used for or affected by past or present industrial activities (e.g., hazardous waste storage, fuel station, manufacturing plant, on-site dry cleaners, automotive repair or brownfields).
</t>
    </r>
    <r>
      <rPr>
        <sz val="12"/>
        <color theme="1"/>
        <rFont val="Calibri"/>
        <family val="2"/>
        <scheme val="minor"/>
      </rPr>
      <t xml:space="preserve">  • Site is assessed for potential contamination in soil or underground water from past uses or surrounding conditions using one of the following:    
      •  Local applicable regulation for environmental site assessments.   
      •  Guidelines provided in the standard ASTM E1527-05 (Phase I site assessments).
</t>
    </r>
    <r>
      <rPr>
        <b/>
        <sz val="11"/>
        <color rgb="FF000000"/>
        <rFont val="Calibri"/>
      </rPr>
      <t xml:space="preserve">
AND</t>
    </r>
  </si>
  <si>
    <r>
      <rPr>
        <b/>
        <sz val="11"/>
        <color rgb="FF000000"/>
        <rFont val="Calibri"/>
      </rPr>
      <t xml:space="preserve">Option 2: Lead assessment not applicable
</t>
    </r>
    <r>
      <rPr>
        <sz val="12"/>
        <color theme="1"/>
        <rFont val="Calibri"/>
        <family val="2"/>
        <scheme val="minor"/>
      </rPr>
      <t xml:space="preserve">The following requirements are met:
</t>
    </r>
    <r>
      <rPr>
        <sz val="12"/>
        <color theme="1"/>
        <rFont val="Calibri"/>
        <family val="2"/>
        <scheme val="minor"/>
      </rPr>
      <t xml:space="preserve">  • Project does not have existing post-construction outdoor bare soil (e.g., not covered by grass, vegetation or mulch).
</t>
    </r>
    <r>
      <rPr>
        <sz val="12"/>
        <color theme="1"/>
        <rFont val="Calibri"/>
        <family val="2"/>
        <scheme val="minor"/>
      </rPr>
      <t xml:space="preserve">  • Project does not have artificial turf.
</t>
    </r>
    <r>
      <rPr>
        <sz val="12"/>
        <color theme="1"/>
        <rFont val="Calibri"/>
        <family val="2"/>
        <scheme val="minor"/>
      </rPr>
      <t xml:space="preserve">  • Project does not have loose-fill rubber from recycled tires.
</t>
    </r>
    <r>
      <rPr>
        <sz val="12"/>
        <color theme="1"/>
        <rFont val="Calibri"/>
        <family val="2"/>
        <scheme val="minor"/>
      </rPr>
      <t xml:space="preserve">  • Paint applied to existing playground equipment was installed and painted after the enactment of banning laws, or no playground equipment is present.
</t>
    </r>
  </si>
  <si>
    <r>
      <rPr>
        <b/>
        <sz val="11"/>
        <color rgb="FF000000"/>
        <rFont val="Calibri"/>
      </rPr>
      <t xml:space="preserve">Option 1: Lead assessment
</t>
    </r>
    <r>
      <rPr>
        <sz val="12"/>
        <color theme="1"/>
        <rFont val="Calibri"/>
        <family val="2"/>
        <scheme val="minor"/>
      </rPr>
      <t xml:space="preserve">The project addresses lead hazards through the following:
</t>
    </r>
    <r>
      <rPr>
        <sz val="12"/>
        <color theme="1"/>
        <rFont val="Calibri"/>
        <family val="2"/>
        <scheme val="minor"/>
      </rPr>
      <t xml:space="preserve">  • The top 0.6 in layer in all existing outdoor bare soil (outside the building envelope, post-construction, not covered by grass, vegetation or other landscaping including mulch covered soil) is tested for lead. Each continuous area of bare soil is sampled at least once. If the lead concentration of any sample surpasses 400 ppm by weight then the following is performed:   
      •  A second set of samples is taken at 6 in, 12 in, 18 in and 24 in deep   
      •  If these samples are above 400 ppm by weight, soil is replaced with soil from another source to the extent of the deepest sample found above this threshold.
</t>
    </r>
    <r>
      <rPr>
        <sz val="12"/>
        <color theme="1"/>
        <rFont val="Calibri"/>
        <family val="2"/>
        <scheme val="minor"/>
      </rPr>
      <t xml:space="preserve">  • Lead in artificial turf fibers is assessed as follows   
      •  If lead concentration of synthetic turf fibers is unknown, test a sample of fibers to determine the lead concentration using an EPA, ISO or locally accepted protocol.   
      •  If the total lead concentration of synthetic turf fibers is greater than 136 mg/lb, perform dust-wipe testing per EPA, ISO or locally accepted protocol for dust-wipe testing to determine the surface dust-lead loading.   
      •  If the wipe-testing results show total lead loadings greater than 40 µg/ft², replace with turf containing lead concentrations less than 136 mg/lb.
</t>
    </r>
    <r>
      <rPr>
        <sz val="12"/>
        <color theme="1"/>
        <rFont val="Calibri"/>
        <family val="2"/>
        <scheme val="minor"/>
      </rPr>
      <t xml:space="preserve">  • If loose-fill rubber from recycled tires is present on playgrounds, sporting fields, or other surfaces, the surface is assessed and remediated per the following:  
      •  Sample the loose-fill rubber using an EPA, ISO or locally accepted protocol for lead testing and perform lead content analysis.    
      •  If the loose rubber results show total lead loadings greater than 136 mg/lb of rubber, replace the loose-fill rubber.
</t>
    </r>
    <r>
      <rPr>
        <sz val="12"/>
        <color theme="1"/>
        <rFont val="Calibri"/>
        <family val="2"/>
        <scheme val="minor"/>
      </rPr>
      <t xml:space="preserve">  • Paint applied to existing playground equipment, installed and painted before the enactment of banning laws, is assessed for lead and removed, as necessary, per the guidance below:    
      •  Assess the integrity and age of the paint. If the paint is cracked, peeled or chipped collect a sample for laboratory analysis for lead. Follow guidelines and methods described by the World Health Organizatio or local equivalents for sampling and laboratory analysis.  
      •  Remove or encapsulate the paint from the playground equipment if the sample contains lead at a concentration over 90 ppm. Removal duties must be performed by a certified specialist or someone with demonstrable experience where no local regulations apply.
</t>
    </r>
    <r>
      <rPr>
        <b/>
        <sz val="11"/>
        <color rgb="FF000000"/>
        <rFont val="Calibri"/>
      </rPr>
      <t xml:space="preserve">
OR</t>
    </r>
  </si>
  <si>
    <r>
      <rPr>
        <b/>
        <sz val="11"/>
        <color rgb="FF000000"/>
        <rFont val="Calibri"/>
      </rPr>
      <t xml:space="preserve">Option 2: CCA assessment not required
</t>
    </r>
    <r>
      <rPr>
        <sz val="12"/>
        <color theme="1"/>
        <rFont val="Calibri"/>
        <family val="2"/>
        <scheme val="minor"/>
      </rPr>
      <t xml:space="preserve">One of the following is met:
</t>
    </r>
    <r>
      <rPr>
        <sz val="12"/>
        <color theme="1"/>
        <rFont val="Calibri"/>
        <family val="2"/>
        <scheme val="minor"/>
      </rPr>
      <t xml:space="preserve">  • All existing wood structures that lie outside the building envelope but within the project boundary where human presence is expected (e.g., wooden decks, fences near walkways, playgrounds and outdoor furniture) were installed after the enactment of laws banning chromated copper arsenate (CCA).
</t>
    </r>
    <r>
      <rPr>
        <sz val="12"/>
        <color theme="1"/>
        <rFont val="Calibri"/>
        <family val="2"/>
        <scheme val="minor"/>
      </rPr>
      <t xml:space="preserve">  • The project does not have wood structures that lie outside the building envelope but within the project boundary.
</t>
    </r>
    <r>
      <rPr>
        <sz val="12"/>
        <color theme="1"/>
        <rFont val="Calibri"/>
        <family val="2"/>
        <scheme val="minor"/>
      </rPr>
      <t xml:space="preserve">  • The project does not have spaces outside the building envelope but within the project boundary.
</t>
    </r>
  </si>
  <si>
    <r>
      <rPr>
        <b/>
        <sz val="11"/>
        <color rgb="FF000000"/>
        <rFont val="Calibri"/>
      </rPr>
      <t xml:space="preserve">Option 1: CCA assessment and remediation
</t>
    </r>
    <r>
      <rPr>
        <sz val="12"/>
        <color theme="1"/>
        <rFont val="Calibri"/>
        <family val="2"/>
        <scheme val="minor"/>
      </rPr>
      <t xml:space="preserve">For all existing wood structures installed before the enactment of laws banning chromated copper arsenate (CCA) which lie outside the building envelope but within the project boundary where human presence is expected (e.g., wooden decks, fences near walkways, playgrounds and outdoor furniture), the following requirements are met:
</t>
    </r>
    <r>
      <rPr>
        <sz val="12"/>
        <color theme="1"/>
        <rFont val="Calibri"/>
        <family val="2"/>
        <scheme val="minor"/>
      </rPr>
      <t xml:space="preserve">  • Identify CCA-containing wood through one of the following:  
      •  Inspection of purchase records.  
      •  Determination of whether legal bans for CCA apply.  
      •  Testing for the presence of arsenic in the wood or the soil bearing the wooden structures.
</t>
    </r>
    <r>
      <rPr>
        <sz val="12"/>
        <color theme="1"/>
        <rFont val="Calibri"/>
        <family val="2"/>
        <scheme val="minor"/>
      </rPr>
      <t xml:space="preserve">  • Address CCA-containing woods through one of the following:    
      •  Dispose of CCA-containing woods following applicable laws, without incinerating nor wood chipping.  
      •  Treatment with penetrating (non-film-forming), oil-based, semi-transparent stains that prevent arsenic leaching on a regular basis as recommended by the manufacturer.
</t>
    </r>
    <r>
      <rPr>
        <b/>
        <sz val="11"/>
        <color rgb="FF000000"/>
        <rFont val="Calibri"/>
      </rPr>
      <t xml:space="preserve">
OR</t>
    </r>
  </si>
  <si>
    <r>
      <rPr>
        <b/>
        <sz val="11"/>
        <color rgb="FF000000"/>
        <rFont val="Calibri"/>
      </rPr>
      <t xml:space="preserve">Option 2: No PCB remediation
</t>
    </r>
    <r>
      <rPr>
        <sz val="12"/>
        <color theme="1"/>
        <rFont val="Calibri"/>
        <family val="2"/>
        <scheme val="minor"/>
      </rPr>
      <t xml:space="preserve">One of the following is met:
</t>
    </r>
    <r>
      <rPr>
        <sz val="12"/>
        <color theme="1"/>
        <rFont val="Calibri"/>
        <family val="2"/>
        <scheme val="minor"/>
      </rPr>
      <t xml:space="preserve">  • Project is in a building constructed or last renovated before the institution of any applicable laws banning or restricting PCBs, and is not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Project is in a building constructed or last renovated after the institution of any applicable laws banning or restricting PCBs.
</t>
    </r>
  </si>
  <si>
    <r>
      <rPr>
        <b/>
        <sz val="11"/>
        <color rgb="FF000000"/>
        <rFont val="Calibri"/>
      </rPr>
      <t xml:space="preserve">Option 1: PCB remediation
</t>
    </r>
    <r>
      <rPr>
        <sz val="12"/>
        <color theme="1"/>
        <rFont val="Calibri"/>
        <family val="2"/>
        <scheme val="minor"/>
      </rPr>
      <t xml:space="preserve">The following requirements are met:
</t>
    </r>
    <r>
      <rPr>
        <sz val="12"/>
        <color theme="1"/>
        <rFont val="Calibri"/>
        <family val="2"/>
        <scheme val="minor"/>
      </rPr>
      <t xml:space="preserve">  • Project is in a building constructed or last renovated before the institution of any applicable laws banning or restricting PCBs, and is undergoing renovation work that disturbs (i.e., partially or fully removes) materials likely to contain PCBs such as caulking, fluorescent light ballasts and capacitors of appliances fabricated before 1980.
</t>
    </r>
    <r>
      <rPr>
        <sz val="12"/>
        <color theme="1"/>
        <rFont val="Calibri"/>
        <family val="2"/>
        <scheme val="minor"/>
      </rPr>
      <t xml:space="preserve">  • An  inspection strategy for assessing PCB-related risks is implemented and contains  the following:           
      •  Determination  of locations where materials potentially containing PCBs may be disturbed.    
      •  If  caulk is to be disturbed or removed, analysis of the presumably PCB-containing  material following protocols mandated by local laws or, in absence of local laws, by any  applicable US EP or ISO testing methods.
</t>
    </r>
    <r>
      <rPr>
        <sz val="12"/>
        <color theme="1"/>
        <rFont val="Calibri"/>
        <family val="2"/>
        <scheme val="minor"/>
      </rPr>
      <t xml:space="preserve">  • If  PCBs are found in disturbed materials, an action plan is implemented and  contains the following:                  
      •  Notification  of remedial work to relevant authorities and building occupants.  
      •  Preventative  measures against the spread of PCB-containing dusts and human exposure during  remediation activities, including restricting access for those not involved in  the work.  
      •  Protective  measures for workers, including chemical-resistant gloves, clothing protection,  goggles and respirators.  
      •  Waste  handling that minimizes the spread of contaminated debris and safe disposal of  PCB-containing waste in locations allowed by applicable local regulations.
</t>
    </r>
    <r>
      <rPr>
        <b/>
        <sz val="11"/>
        <color rgb="FF000000"/>
        <rFont val="Calibri"/>
      </rPr>
      <t xml:space="preserve">
OR</t>
    </r>
  </si>
  <si>
    <r>
      <rPr>
        <b/>
        <sz val="11"/>
        <color rgb="FF000000"/>
        <rFont val="Calibri"/>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Project was last renovated after the enactment of local laws banning the application of lead-containing paint.
</t>
    </r>
    <r>
      <rPr>
        <sz val="12"/>
        <color theme="1"/>
        <rFont val="Calibri"/>
        <family val="2"/>
        <scheme val="minor"/>
      </rPr>
      <t xml:space="preserve">  • Project demonstrates through legal documentation (e.g., approved certificates of occupancy, remediation reports submitted to relevant authorities) that lead remediation and clearance has been performed.
</t>
    </r>
  </si>
  <si>
    <r>
      <rPr>
        <b/>
        <sz val="11"/>
        <color rgb="FF000000"/>
        <rFont val="Calibri"/>
      </rPr>
      <t xml:space="preserve">Option 2: New spaces
</t>
    </r>
    <r>
      <rPr>
        <sz val="12"/>
        <color theme="1"/>
        <rFont val="Calibri"/>
        <family val="2"/>
        <scheme val="minor"/>
      </rPr>
      <t xml:space="preserve">The following requirement is met:
</t>
    </r>
    <r>
      <rPr>
        <sz val="12"/>
        <color theme="1"/>
        <rFont val="Calibri"/>
        <family val="2"/>
        <scheme val="minor"/>
      </rPr>
      <t xml:space="preserve">  • Project was built after the enactment of lead paint ban.
</t>
    </r>
    <r>
      <rPr>
        <b/>
        <sz val="11"/>
        <color rgb="FF000000"/>
        <rFont val="Calibri"/>
      </rPr>
      <t xml:space="preserve">
OR</t>
    </r>
  </si>
  <si>
    <r>
      <rPr>
        <b/>
        <sz val="11"/>
        <color rgb="FF000000"/>
        <rFont val="Calibri"/>
      </rPr>
      <t xml:space="preserve">Option 1: Identify lead paint hazards
</t>
    </r>
    <r>
      <rPr>
        <sz val="12"/>
        <color theme="1"/>
        <rFont val="Calibri"/>
        <family val="2"/>
        <scheme val="minor"/>
      </rPr>
      <t xml:space="preserve">Projects meet the following requirements:
</t>
    </r>
    <r>
      <rPr>
        <sz val="12"/>
        <color theme="1"/>
        <rFont val="Calibri"/>
        <family val="2"/>
        <scheme val="minor"/>
      </rPr>
      <t xml:space="preserve">  • Project performs an on-site investigation of the space to determine the presence of any lead-based hazards in paint, dust and soil is conducted. The investigation must be performed by a certified inspector or a qualified professional where no local regulations apply and address the following:      
      •  An inventory of locations of potential sources and sinks of lead-containing materials, where lead-containing paint may be present.  
      •                   Confirmation of lead hazards through in-situ test results by x-ray fluorescence (XRF) or by laboratory analyses of paint chip and/or surface dusts. Surface dust is considered a hazard if its lead loading is more than 10 µg/ft² of the collection area if sampled from floors or over 100 µg/ft² for dust on interior window sills Paints having over 0.5% of lead by weight or 930 µg/ft² of applied area and bare soil containing over 400 ppm of lead by weight are also considered lead hazards Lower thresholds mandated by local regulations prevail for terms of hazard assessment.
</t>
    </r>
    <r>
      <rPr>
        <sz val="12"/>
        <color theme="1"/>
        <rFont val="Calibri"/>
        <family val="2"/>
        <scheme val="minor"/>
      </rPr>
      <t xml:space="preserve">  • If lead is found in the investigation, a certified inspector (or a qualified professional where no local regulations apply) implements an action plan that contains the following:  
      •  Notification of remediation work to occupants and transient populations in the surrounding spaces, and restriction of access to work areas during remediation.   
      •  If paints are mechanically removed, measures are taken to minimize the formation and spread of dusts during the remediation process and to ensure adequate respiratory and skin protection for workers.   
      •  A re-inspection schedule that includes visual assessments and dust testing, if any lead-containing paints are left in place and are subject to stabilization (i.e., painted over with products to prevent chipping or degradation) or enclosure, at least once every three years.   
      •  Post-remediation clearance, confirming that the lead loading in dust is below the levels deemed hazardous.
</t>
    </r>
    <r>
      <rPr>
        <b/>
        <sz val="11"/>
        <color rgb="FF000000"/>
        <rFont val="Calibri"/>
      </rPr>
      <t xml:space="preserve">
OR</t>
    </r>
  </si>
  <si>
    <r>
      <rPr>
        <b/>
        <sz val="11"/>
        <color rgb="FF000000"/>
        <rFont val="Calibri"/>
      </rPr>
      <t xml:space="preserve">Option 3: Demonstration of prior remediation
</t>
    </r>
    <r>
      <rPr>
        <sz val="12"/>
        <color theme="1"/>
        <rFont val="Calibri"/>
        <family val="2"/>
        <scheme val="minor"/>
      </rPr>
      <t xml:space="preserve">The following requirements are met:
</t>
    </r>
    <r>
      <rPr>
        <sz val="12"/>
        <color theme="1"/>
        <rFont val="Calibri"/>
        <family val="2"/>
        <scheme val="minor"/>
      </rPr>
      <t xml:space="preserve">  • Project was last renovated after the enactment of local laws banning the installation of asbestos-containing materials.
</t>
    </r>
    <r>
      <rPr>
        <sz val="12"/>
        <color theme="1"/>
        <rFont val="Calibri"/>
        <family val="2"/>
        <scheme val="minor"/>
      </rPr>
      <t xml:space="preserve">  • Project demonstrates that asbestos remediation and clearance is a legal requirement to grant occupancy of the space.
</t>
    </r>
  </si>
  <si>
    <r>
      <rPr>
        <b/>
        <sz val="11"/>
        <color rgb="FF000000"/>
        <rFont val="Calibri"/>
      </rPr>
      <t xml:space="preserve">Option 2: New spaces
</t>
    </r>
    <r>
      <rPr>
        <sz val="12"/>
        <color theme="1"/>
        <rFont val="Calibri"/>
        <family val="2"/>
        <scheme val="minor"/>
      </rPr>
      <t xml:space="preserve">The following requirement is met:
</t>
    </r>
    <r>
      <rPr>
        <sz val="12"/>
        <color theme="1"/>
        <rFont val="Calibri"/>
        <family val="2"/>
        <scheme val="minor"/>
      </rPr>
      <t xml:space="preserve">  • Project was built after the enactment of an asbestos ban in construction products.
</t>
    </r>
    <r>
      <rPr>
        <b/>
        <sz val="11"/>
        <color rgb="FF000000"/>
        <rFont val="Calibri"/>
      </rPr>
      <t xml:space="preserve">
OR</t>
    </r>
  </si>
  <si>
    <r>
      <rPr>
        <b/>
        <sz val="11"/>
        <color rgb="FF000000"/>
        <rFont val="Calibri"/>
      </rPr>
      <t xml:space="preserve">Option 1: Asbestos risk assessment and remediation
</t>
    </r>
    <r>
      <rPr>
        <sz val="12"/>
        <color theme="1"/>
        <rFont val="Calibri"/>
        <family val="2"/>
        <scheme val="minor"/>
      </rPr>
      <t xml:space="preserve">Projects meet the following:
</t>
    </r>
    <r>
      <rPr>
        <sz val="12"/>
        <color theme="1"/>
        <rFont val="Calibri"/>
        <family val="2"/>
        <scheme val="minor"/>
      </rPr>
      <t xml:space="preserve">  • Project is an existing building constructed or last renovated before the enactment of laws banning the installation of asbestos-containing materials, or is located where there is no local asbestos phase-out regulation.
</t>
    </r>
    <r>
      <rPr>
        <sz val="12"/>
        <color theme="1"/>
        <rFont val="Calibri"/>
        <family val="2"/>
        <scheme val="minor"/>
      </rPr>
      <t xml:space="preserve">  • An  investigation of the project space is conducted by an inspector certified under  local regulation or a qualified professional with demonstrable experience where no local  regulations apply. The investigation must provide the following, at minimum:          
      •  A  list of locations where presumed asbestos containing materials (PACM) were  found.  
      •  Confirmation of the presence of asbestos is performed through Polarized Light Microscopy (PLM) or Transmission Electron Microscopy (TEM) testing. The sample number and location follow applicable laws or recommendations of the inspector conducting the assessment. Materials having over 1% of asbestos are considered ACM. If analytical confirmation is not available or possible, all PACM are considered asbestos-containing materials (ACM).
</t>
    </r>
    <r>
      <rPr>
        <sz val="12"/>
        <color theme="1"/>
        <rFont val="Calibri"/>
        <family val="2"/>
        <scheme val="minor"/>
      </rPr>
      <t xml:space="preserve">  • If asbestos-containing materials (ACM) were found per the above, an action plan that contains the following is implemented:   
      •  Notification of any works to relevant authorities and persons living, working or transiting in the vicinity of the building or space.   
      •  Preventative measures against the formation and spread of asbestos fibers in the air during remedial work.  
      •  Measures taken for workers’ protection during remediation activities, including but not limited to skin and respiratory protection.   
      •  If ACM are being removed, activities are carried out for proper handling of ACM waste, including: wetting of all removed ACM, care in transportation to prevent crumbling, sealing and leak-tight transportation, proper labeling and final disposal in locations allowed by applicable laws and permits.   
      •  Post-remediation clearance for occupancy confirmation by testing of fibers in air using phase contrast microscopy (PCM) or transmission electron microscopy (TEM) following standards referenced in applicable local laws or, if not available, NIOSH Manual of Analytical Methods (MNAM) Methods 7400 or 7402, GBZ/T192.5-2007, ISO 8672:2014, ISO 10312:2019 or ISO 13794:2019. The number of samples and sampling conditions must meet local regulations and/or conform to ISO 16000-7.   
      •  If any of the asbestos is managed by methods other than removal, the month and year of follow-up inspection to evaluate the structural integrity of the ACM must be stated and cannot exceed three years from the date of the last inspection.
</t>
    </r>
    <r>
      <rPr>
        <b/>
        <sz val="11"/>
        <color rgb="FF000000"/>
        <rFont val="Calibri"/>
      </rPr>
      <t xml:space="preserve">
OR</t>
    </r>
  </si>
  <si>
    <r>
      <rPr>
        <b/>
        <sz val="11"/>
        <color rgb="FF000000"/>
        <rFont val="Calibri"/>
      </rPr>
      <t xml:space="preserve">Option 2: Drinking water pipes, fittings and solder
</t>
    </r>
    <r>
      <rPr>
        <sz val="12"/>
        <color theme="1"/>
        <rFont val="Calibri"/>
        <family val="2"/>
        <scheme val="minor"/>
      </rPr>
      <t xml:space="preserve">Pipes, fixtures, fittings and solder newly installed or applied within the project boundary intended for drinking water distribution and delivery meet at least one of the following:
</t>
    </r>
    <r>
      <rPr>
        <sz val="12"/>
        <color theme="1"/>
        <rFont val="Calibri"/>
        <family val="2"/>
        <scheme val="minor"/>
      </rPr>
      <t xml:space="preserve">  • The  product is approved for use with drinking water by a local government authority  or by a government-authorized certification body.
</t>
    </r>
    <r>
      <rPr>
        <sz val="12"/>
        <color theme="1"/>
        <rFont val="Calibri"/>
        <family val="2"/>
        <scheme val="minor"/>
      </rPr>
      <t xml:space="preserve">  • The product has a weighted wetted average of 0.25% of lead or less, verified by a third party, or is labeled as ANSI/NSF 372-compliant.
</t>
    </r>
  </si>
  <si>
    <r>
      <rPr>
        <b/>
        <sz val="11"/>
        <color rgb="FF000000"/>
        <rFont val="Calibri"/>
      </rPr>
      <t xml:space="preserve">Option 1: Paints and electronics
</t>
    </r>
    <r>
      <rPr>
        <sz val="12"/>
        <color theme="1"/>
        <rFont val="Calibri"/>
        <family val="2"/>
        <scheme val="minor"/>
      </rPr>
      <t xml:space="preserve">The following requirements are met:
</t>
    </r>
    <r>
      <rPr>
        <sz val="12"/>
        <color theme="1"/>
        <rFont val="Calibri"/>
        <family val="2"/>
        <scheme val="minor"/>
      </rPr>
      <t xml:space="preserve">  • Newly installed fire alarms, meters, sensors, relays, thermostats and load break switches meet one of the following:   
      •  RoHS restrictions  
      •   Products contain no more than 0.01% (100 ppm) of lead by weight.
</t>
    </r>
    <r>
      <rPr>
        <sz val="12"/>
        <color theme="1"/>
        <rFont val="Calibri"/>
        <family val="2"/>
        <scheme val="minor"/>
      </rPr>
      <t xml:space="preserve">  • Newly  installed paints applied as finishes within the project boundary meet at least  one of the following criteria:                  
      •  Paints  have a lead concentration of 100 ppm (0.01%) by weight or below.   
      •  Paints  have no added lead carbonates and lead sulfates.  
      •  Paints  are deemed free of lead or with no added lead by an ISO 14024-compliant (Type  1) Ecolabel, or a voluntary third-party certification program recognized by the  local government where the project is located.  
      •  Paints  meet Feature X08: Materials Optimization.
</t>
    </r>
    <r>
      <rPr>
        <b/>
        <sz val="11"/>
        <color rgb="FF000000"/>
        <rFont val="Calibri"/>
      </rPr>
      <t xml:space="preserve">
AND</t>
    </r>
  </si>
  <si>
    <r>
      <rPr>
        <b/>
        <sz val="11"/>
        <color rgb="FF000000"/>
        <rFont val="Calibri"/>
      </rPr>
      <t xml:space="preserve">Option 2: Hearing health conservation supervisor
</t>
    </r>
    <r>
      <rPr>
        <sz val="12"/>
        <color theme="1"/>
        <rFont val="Calibri"/>
        <family val="2"/>
        <scheme val="minor"/>
      </rPr>
      <t xml:space="preserve">The project designates a qualified hearing health supervisor whose responsibilities include the following:
</t>
    </r>
    <r>
      <rPr>
        <sz val="12"/>
        <color theme="1"/>
        <rFont val="Calibri"/>
        <family val="2"/>
        <scheme val="minor"/>
      </rPr>
      <t xml:space="preserve">  • Coordinates at least one hearing health  training (e.g., workshop, seminar) per year that educates all employees on the  following topics:                    
      •  Hearing  loss and well-being    
      •  Audiometric  results and hearing threshold levels    
      •  Noise  exposure levels    
      •  Correct  use of hearing protection
</t>
    </r>
    <r>
      <rPr>
        <sz val="12"/>
        <color theme="1"/>
        <rFont val="Calibri"/>
        <family val="2"/>
        <scheme val="minor"/>
      </rPr>
      <t xml:space="preserve">  • Manages the use and purchasing of hearing protection, audiometers and noise measuring equipment
</t>
    </r>
    <r>
      <rPr>
        <sz val="12"/>
        <color theme="1"/>
        <rFont val="Calibri"/>
        <family val="2"/>
        <scheme val="minor"/>
      </rPr>
      <t xml:space="preserve">  • Schedules annual audiometric evaluations for employees
</t>
    </r>
    <r>
      <rPr>
        <sz val="12"/>
        <color theme="1"/>
        <rFont val="Calibri"/>
        <family val="2"/>
        <scheme val="minor"/>
      </rPr>
      <t xml:space="preserve">  • Conducts an annual audit to determine that the hearing health conservation program adheres to OSHA, European Directive or equivalent regional regulations
</t>
    </r>
    <r>
      <rPr>
        <sz val="12"/>
        <color theme="1"/>
        <rFont val="Calibri"/>
        <family val="2"/>
        <scheme val="minor"/>
      </rPr>
      <t xml:space="preserve">  • Provides educational resources on hearing health to employees upon request.
</t>
    </r>
  </si>
  <si>
    <r>
      <rPr>
        <b/>
        <sz val="11"/>
        <color rgb="FF000000"/>
        <rFont val="Calibri"/>
      </rPr>
      <t xml:space="preserve">Option 1: Hearing health conservation program
</t>
    </r>
    <r>
      <rPr>
        <sz val="12"/>
        <color theme="1"/>
        <rFont val="Calibri"/>
        <family val="2"/>
        <scheme val="minor"/>
      </rPr>
      <t xml:space="preserve">The project maintains  a hearing health conservation program that meets the following requirements:
</t>
    </r>
    <r>
      <rPr>
        <sz val="12"/>
        <color theme="1"/>
        <rFont val="Calibri"/>
        <family val="2"/>
        <scheme val="minor"/>
      </rPr>
      <t xml:space="preserve">  • Provides hearing protection that is  selected, fitted and maintained for all occupants at  no cost to the occupant
</t>
    </r>
    <r>
      <rPr>
        <sz val="12"/>
        <color theme="1"/>
        <rFont val="Calibri"/>
        <family val="2"/>
        <scheme val="minor"/>
      </rPr>
      <t xml:space="preserve">  • Demonstrates compliance with OSHA Code of Federal Regulations Title 29 Chapter XVII Part 1910 Subpart G, European Council Directive 89/391/CEE or equivalent.&lt;sup&gt;15–17&lt;/sup&gt;
</t>
    </r>
    <r>
      <rPr>
        <sz val="12"/>
        <color theme="1"/>
        <rFont val="Calibri"/>
        <family val="2"/>
        <scheme val="minor"/>
      </rPr>
      <t xml:space="preserve">  • Audiogram tests are made available to employees at no cost in a room that meets ANSI S3.1-2018 (or equivalent) requirements for background noise levels, using calibrated audiometers as per the schedule below:    
      •  Annually for all employees    
      •  Pre-employment or during onboarding for all new employees    
      •  Prior to initial assignment in a hearing-hazardous zone as determined by the hearing conservation program supervisor (see below)    
      •  At the time of reassignment out of a hearing-hazardous work area or job, as determined by the hearing conservation program supervisor (see below)    
      •  At the conclusion of employment
</t>
    </r>
    <r>
      <rPr>
        <b/>
        <sz val="11"/>
        <color rgb="FF000000"/>
        <rFont val="Calibri"/>
      </rPr>
      <t xml:space="preserve">
AND</t>
    </r>
  </si>
  <si>
    <r>
      <rPr>
        <b/>
        <sz val="11"/>
        <color rgb="FF000000"/>
        <rFont val="Calibri"/>
      </rPr>
      <t xml:space="preserve">Option 2: Reverberation time, performance
</t>
    </r>
    <r>
      <rPr>
        <sz val="12"/>
        <color theme="1"/>
        <rFont val="Calibri"/>
        <family val="2"/>
        <scheme val="minor"/>
      </rPr>
      <t xml:space="preserve">For projects in which the space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Space Type  			  			 	  			Space Volume, v (cubic meters)  			  			 	  			Reverberation Time, t (seconds)  			  		  		 
  			  			Areas for learning, lectures and conferencing  			  			 	  			v &amp;lt; 10,000 ft³  			  			 	  			t &amp;le; 0.  			  		  		 
  			 	  			10,000 ft³ &amp;le; v &amp;le; 20,000 ft³    			  			 	  			0.5 &amp;le; t &amp;le; 0.  			  		  		 
  			 	  			v &amp;gt; 20,000 ft³  			  			 	  			0.6 &amp;le; t &amp;le; 1.  			  		  		 
  			 	  			Areas with regularly used PA systems  			  			 	  			N/A  			  			 	  			t &amp;le; 1.5  			  		  		 
  			 	  			Areas for dining  			  			 	  			N/A  			  			 	  			t &amp;le; 1.  			  		  		 
  			  			Areas for fitness  			  			 	  			v &amp;lt; 10,000 ft³  			  			 	  			0.7 &amp;le; t &amp;le; 0.  			  		  		 
  			 	  			10,000 ft³ &amp;le; v &amp;le; 20,000 ft³    			  			 	  			0.8 &amp;le; t &amp;le; 1.  			  		  		 
  			 	  			v &amp;gt; 20,000 ft³  			  			 	  			1.0 &amp;le; t &amp;le; 1.  			  		  		 
  			  			Areas for music rehearsal  			  			 	  			v &amp;lt; 10,000 ft³  			  			 	  			t &amp;le; 1.  			  		  		 
  			 	  			10,000 ft³ &amp;le; v &amp;le; 20,000 ft³    			  			 	  			1.0 &amp;le; t &amp;le; 1.
</t>
    </r>
  </si>
  <si>
    <r>
      <rPr>
        <b/>
        <sz val="11"/>
        <color rgb="FF000000"/>
        <rFont val="Calibri"/>
      </rPr>
      <t xml:space="preserve">Option 1: Reverberation time, design
</t>
    </r>
    <r>
      <rPr>
        <sz val="12"/>
        <color theme="1"/>
        <rFont val="Calibri"/>
        <family val="2"/>
        <scheme val="minor"/>
      </rPr>
      <t xml:space="preserve">For projects in which the space types listed in the table cumulatively make up at least 10% of occupiable project area, the following requirements are met:
</t>
    </r>
    <r>
      <rPr>
        <sz val="12"/>
        <color theme="1"/>
        <rFont val="Calibri"/>
        <family val="2"/>
        <scheme val="minor"/>
      </rPr>
      <t xml:space="preserve">  • Reverberation time is within the ranges shown in the following table:      	  		 
  			 	  			Space Type  			  			 	  			Space Volume, v (cubic meters)  			  			 	  			Reverberation Time, t (seconds)  			  		  		 
  			  			Areas for learning, lectures and conferencing  			  			 	  			v &amp;lt; 10,000 ft³  			  			 	  			t &amp;le; 0.  			  		  		 
  			 	  			10,000 ft³ &amp;le; v &amp;le; 20,000 ft³    			   			  			 	  			0.5 &amp;le; t &amp;le; 0.  			  		  		 
  			 	  			v &amp;gt; 20,000 ft³  			  			 	  			0.6 &amp;le; t &amp;le; 1.  			  		  		 
  			 	  			Areas with regularly used PA systems  			  			 	  			N/A  			  			 	  			t &amp;le; 1.5  			  		  		 
  			 	  			Areas for dining  			  			 	  			N/A  			  			 	  			t &amp;le; 1.  			  		  		 
  			  			Areas for fitness  			  			 	  			v &amp;lt; 10,000 ft³  			  			 	  			0.7 &amp;le; t &amp;le; 0.  			  		  		 
  			 	  			10,000 ft³ &amp;le; v &amp;le; 20,000 ft³    			  			 	  			0.8 &amp;le; t &amp;le; 1.  			  		  		 
  			 	  			v &amp;gt; 20,000 ft³  			  			 	  			1.0 &amp;le; t &amp;le; 1.  			  		  		 
  			  			Areas for music rehearsal  			  			 	  			v &amp;lt; 10,000 ft³  			  			 	  			t &amp;le; 1.  			  		  		 
  			 	  			10,000 ft³ &amp;le; v &amp;le; 20,000 ft³    			  			 	  			1.0 &amp;le; t &amp;le; 1.
</t>
    </r>
    <r>
      <rPr>
        <b/>
        <sz val="11"/>
        <color rgb="FF000000"/>
        <rFont val="Calibri"/>
      </rPr>
      <t xml:space="preserve">
OR</t>
    </r>
  </si>
  <si>
    <r>
      <rPr>
        <b/>
        <sz val="11"/>
        <color rgb="FF000000"/>
        <rFont val="Calibri"/>
      </rPr>
      <t xml:space="preserve">Option 2: Speech privacy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sum of the measured Noise Isolation Class (NIC) or Weighted Difference Level (Dw) combined with the Noise Criteria Rating (NC) or A-weighted Sound Pressure Level (LAeq) within a room achieves the following minimum values, as applicable. If an interior wall meets multiple categories listed, use the highest value listed.      	  		 
  			 	  			Source Room  			  			 	  			Receiver Room  			  			 	  			Minimum NIC + NC or Dw + LAeq  			  		  		 
  			  			Enclosed Loud zones  			  			 	  			Any Open areas for concentration or Circulation zones  			  			 	  			80  			  		  		 
  			 	  			All other occupiable areas  			  			 	  			85  			  		  		 
  			  			Enclosed areas for conferencing, learning or sleep  			  			 	  			Any Open areas for concentration or Circulation zones  			  			 	  			75  			  		  		 
  			 	  			Enclosed Quiet zones  			  			 	  			80  			  		  		 
  			 	  			Enclosed areas for conferencing, learning or sleep  			  			 	  			85  			  		  		 
  			  			Enclosed Quiet zones  			  			 	  			Any Open areas for concentration or Circulation zones  			  			 	  			70  			  		  		 
  			 	  			Enclosed Quiet zones (except offices)  			  			 	  			75  			  		  		 
  			 	  			Enclosed offices or areas for conferencing, learning or sleep  			  			 	  			80  			  		  		 
  			 	  			Any other occupiable space  			  			 	  			Enclosed Quiet zones  			  			 	  			75
</t>
    </r>
  </si>
  <si>
    <r>
      <rPr>
        <b/>
        <sz val="11"/>
        <color rgb="FF000000"/>
        <rFont val="Calibri"/>
      </rPr>
      <t xml:space="preserve">Option 1: Noise isolation class
</t>
    </r>
    <r>
      <rPr>
        <sz val="12"/>
        <color theme="1"/>
        <rFont val="Calibri"/>
        <family val="2"/>
        <scheme val="minor"/>
      </rPr>
      <t xml:space="preserve">For walls that separate regularly occupied spaces the following requirements are met:
</t>
    </r>
    <r>
      <rPr>
        <sz val="12"/>
        <color theme="1"/>
        <rFont val="Calibri"/>
        <family val="2"/>
        <scheme val="minor"/>
      </rPr>
      <t xml:space="preserve">  • The project meets the following minimum Noise Isolation Class (NIC) or Weighted Difference Level (Dw) for each wall type, as applicable. If an interior wall meets multiple categories listed, use the highest NIC/Dw value listed.      	  		 
  			 	Interior Wall Type  			  Minimum NIC or Dw    		  		 
  			Between Loud zones and other occupiable spaces.  			55  		  		 
  			 	Between areas for conferencing, learning or sleep and other regularly occupied spaces.  			50  		  		 
  			 	Between adjacent Quiet zones.  			45  		  		 
  			 	Between rooms for concentration and other regularly occupied spaces.  			40  		  		 
  			 	Between Circulation zones and regularly occupied spaces.  			35
</t>
    </r>
    <r>
      <rPr>
        <b/>
        <sz val="11"/>
        <color rgb="FF000000"/>
        <rFont val="Calibri"/>
      </rPr>
      <t xml:space="preserve">
OR</t>
    </r>
  </si>
  <si>
    <r>
      <rPr>
        <b/>
        <sz val="11"/>
        <color rgb="FF000000"/>
        <rFont val="Calibri"/>
      </rPr>
      <t xml:space="preserve">Option 2: Temperature modeling
</t>
    </r>
    <r>
      <rPr>
        <sz val="12"/>
        <color theme="1"/>
        <rFont val="Calibri"/>
        <family val="2"/>
        <scheme val="minor"/>
      </rPr>
      <t xml:space="preserve">For pedestrian pathways and building entrances, parking spaces, and plazas, seating areas, exercise facilities with a contiguous area of less than 2500 ft² and other outdoor areas of congregation, project provides the following:
</t>
    </r>
    <r>
      <rPr>
        <sz val="12"/>
        <color theme="1"/>
        <rFont val="Calibri"/>
        <family val="2"/>
        <scheme val="minor"/>
      </rPr>
      <t xml:space="preserve">  • Highest expected measure of thermal perception for each month (e.g., highest Physiologically Equivalent Temperature, highest Universal Thermal Climate Index).
</t>
    </r>
    <r>
      <rPr>
        <sz val="12"/>
        <color theme="1"/>
        <rFont val="Calibri"/>
        <family val="2"/>
        <scheme val="minor"/>
      </rPr>
      <t xml:space="preserve">  • If the highest measure of thermal perception is associated with &amp;ldquo;moderate&amp;rdquo; (or more severe) heat stress, a list of countermeasures within at least two of the following categories and the expected reduction in heat stress that they provide:      	  
      •  Landscaping and greenery.  	  
      •  Manufactured shading systems (e.g., canopies).  	  
      •  Reflectance of manufactured surfaces (e.g., sidewalks, rooftops).  	  
      •  Water features (e.g., ponds, fountains).
</t>
    </r>
  </si>
  <si>
    <r>
      <rPr>
        <b/>
        <sz val="11"/>
        <color rgb="FF000000"/>
        <rFont val="Calibri"/>
      </rPr>
      <t xml:space="preserve">Option 1: Outdoor shading
</t>
    </r>
    <r>
      <rPr>
        <sz val="12"/>
        <color theme="1"/>
        <rFont val="Calibri"/>
        <family val="2"/>
        <scheme val="minor"/>
      </rPr>
      <t xml:space="preserve">The following areas (if present) are shaded for more than half of daylight hours each day by tree canopies, awnings, or other structures:
</t>
    </r>
    <r>
      <rPr>
        <sz val="12"/>
        <color theme="1"/>
        <rFont val="Calibri"/>
        <family val="2"/>
        <scheme val="minor"/>
      </rPr>
      <t xml:space="preserve">  • At least 50% of pedestrian pathways and building entrances.
</t>
    </r>
    <r>
      <rPr>
        <sz val="12"/>
        <color theme="1"/>
        <rFont val="Calibri"/>
        <family val="2"/>
        <scheme val="minor"/>
      </rPr>
      <t xml:space="preserve">  • At least 25% of parking spaces (if present).
</t>
    </r>
    <r>
      <rPr>
        <sz val="12"/>
        <color theme="1"/>
        <rFont val="Calibri"/>
        <family val="2"/>
        <scheme val="minor"/>
      </rPr>
      <t xml:space="preserve">  • Between 25% and 75% of all plazas, seating areas, exercise facilities with a contiguous area of less than 2500 ft² and other outdoor areas of congregation.
</t>
    </r>
    <r>
      <rPr>
        <b/>
        <sz val="11"/>
        <color rgb="FF000000"/>
        <rFont val="Calibri"/>
      </rPr>
      <t xml:space="preserve">
OR</t>
    </r>
  </si>
  <si>
    <r>
      <rPr>
        <b/>
        <sz val="11"/>
        <color rgb="FF000000"/>
        <rFont val="Calibri"/>
      </rPr>
      <t xml:space="preserve">Option 2: Window operation
</t>
    </r>
    <r>
      <rPr>
        <sz val="12"/>
        <color theme="1"/>
        <rFont val="Calibri"/>
        <family val="2"/>
        <scheme val="minor"/>
      </rPr>
      <t xml:space="preserve">Instructions for window operation are provided through signage or other communications to regular occupants to indicate the following:
</t>
    </r>
    <r>
      <rPr>
        <sz val="12"/>
        <color theme="1"/>
        <rFont val="Calibri"/>
        <family val="2"/>
        <scheme val="minor"/>
      </rPr>
      <t xml:space="preserve">  • Windows with low openings are to be used during mild and/or warm weather.
</t>
    </r>
    <r>
      <rPr>
        <sz val="12"/>
        <color theme="1"/>
        <rFont val="Calibri"/>
        <family val="2"/>
        <scheme val="minor"/>
      </rPr>
      <t xml:space="preserve">  • Windows are not to be opened when mechanical cooling is in operation (not required if no mechanical cooling is present or if mechanical cooling system is configured to disengage automatically when windows are open).
</t>
    </r>
    <r>
      <rPr>
        <sz val="12"/>
        <color theme="1"/>
        <rFont val="Calibri"/>
        <family val="2"/>
        <scheme val="minor"/>
      </rPr>
      <t xml:space="preserve">  • Windows with high openings (if present) are to be used in cold weather.
</t>
    </r>
  </si>
  <si>
    <r>
      <rPr>
        <b/>
        <sz val="11"/>
        <color rgb="FF000000"/>
        <rFont val="Calibri"/>
      </rPr>
      <t xml:space="preserve">Option 1: Window design
</t>
    </r>
    <r>
      <rPr>
        <sz val="12"/>
        <color theme="1"/>
        <rFont val="Calibri"/>
        <family val="2"/>
        <scheme val="minor"/>
      </rPr>
      <t xml:space="preserve">Operable windows may be opened according to the following requirements (windows which may be opened in both modes may count for both requirements a and b):
</t>
    </r>
    <r>
      <rPr>
        <sz val="12"/>
        <color theme="1"/>
        <rFont val="Calibri"/>
        <family val="2"/>
        <scheme val="minor"/>
      </rPr>
      <t xml:space="preserve">  • At least 70% of operable windows may be opened such that at least half of the opening is not more than 5.9 ft above the finished floor and opening is at least 1 ft in the smallest dimension. At least one such window is present in each room with operable windows.
</t>
    </r>
    <r>
      <rPr>
        <sz val="12"/>
        <color theme="1"/>
        <rFont val="Calibri"/>
        <family val="2"/>
        <scheme val="minor"/>
      </rPr>
      <t xml:space="preserve">  • If project is equipped with heating, at least 30% of operable windows may be opened such that entirety of opening is at least 5.9 ft above the finished floor (preferably as close to the ceiling as possible) At least one such window is present in each room with operable windows.
</t>
    </r>
    <r>
      <rPr>
        <sz val="12"/>
        <color theme="1"/>
        <rFont val="Calibri"/>
        <family val="2"/>
        <scheme val="minor"/>
      </rPr>
      <t xml:space="preserve">  • Controls for window operation are positioned not more than 5.6 ft above the finished floor.
</t>
    </r>
    <r>
      <rPr>
        <b/>
        <sz val="11"/>
        <color rgb="FF000000"/>
        <rFont val="Calibri"/>
      </rPr>
      <t xml:space="preserve">
AND</t>
    </r>
  </si>
  <si>
    <r>
      <rPr>
        <b/>
        <sz val="11"/>
        <color rgb="FF000000"/>
        <rFont val="Calibri"/>
      </rPr>
      <t xml:space="preserve">Option 3: Long-term humidity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Humidity in regularly occupied areas, except high-humidity areas, is between 30% and 60%.
</t>
    </r>
  </si>
  <si>
    <r>
      <rPr>
        <b/>
        <sz val="11"/>
        <color rgb="FF000000"/>
        <rFont val="Calibri"/>
      </rPr>
      <t xml:space="preserve">Option 2: Humidity modeling
</t>
    </r>
    <r>
      <rPr>
        <sz val="12"/>
        <color theme="1"/>
        <rFont val="Calibri"/>
        <family val="2"/>
        <scheme val="minor"/>
      </rPr>
      <t xml:space="preserve">The following requirement is met for all regularly occupied areas, except high-humidity spaces:
</t>
    </r>
    <r>
      <rPr>
        <sz val="12"/>
        <color theme="1"/>
        <rFont val="Calibri"/>
        <family val="2"/>
        <scheme val="minor"/>
      </rPr>
      <t xml:space="preserve">  • The modeled relative humidity levels in the space are between 30% and 60% for at least 98% of all business hours of the year.
</t>
    </r>
    <r>
      <rPr>
        <b/>
        <sz val="11"/>
        <color rgb="FF000000"/>
        <rFont val="Calibri"/>
      </rPr>
      <t xml:space="preserve">
OR</t>
    </r>
  </si>
  <si>
    <r>
      <rPr>
        <b/>
        <sz val="11"/>
        <color rgb="FF000000"/>
        <rFont val="Calibri"/>
      </rPr>
      <t xml:space="preserve">Option 1: Mechanical humidity control
</t>
    </r>
    <r>
      <rPr>
        <sz val="12"/>
        <color theme="1"/>
        <rFont val="Calibri"/>
        <family val="2"/>
        <scheme val="minor"/>
      </rPr>
      <t xml:space="preserve">The following requirement is met in all regularly occupied areas, except high-humidity areas:
</t>
    </r>
    <r>
      <rPr>
        <sz val="12"/>
        <color theme="1"/>
        <rFont val="Calibri"/>
        <family val="2"/>
        <scheme val="minor"/>
      </rPr>
      <t xml:space="preserve">  • The mechanical system has the capability of maintaining relative humidity between 30% and 60% at all times by adding or removing moisture from the air
</t>
    </r>
    <r>
      <rPr>
        <b/>
        <sz val="11"/>
        <color rgb="FF000000"/>
        <rFont val="Calibri"/>
      </rPr>
      <t xml:space="preserve">
OR</t>
    </r>
  </si>
  <si>
    <r>
      <rPr>
        <b/>
        <sz val="11"/>
        <color rgb="FF000000"/>
        <rFont val="Calibri"/>
      </rPr>
      <t xml:space="preserve">Option 2: Reporting &amp; maintenance
</t>
    </r>
    <r>
      <rPr>
        <sz val="12"/>
        <color theme="1"/>
        <rFont val="Calibri"/>
        <family val="2"/>
        <scheme val="minor"/>
      </rPr>
      <t xml:space="preserve">The following requirements are met:
</t>
    </r>
    <r>
      <rPr>
        <sz val="12"/>
        <color theme="1"/>
        <rFont val="Calibri"/>
        <family val="2"/>
        <scheme val="minor"/>
      </rPr>
      <t xml:space="preserve">  • Data are submitted annually through the WELL digital platform.
</t>
    </r>
    <r>
      <rPr>
        <sz val="12"/>
        <color theme="1"/>
        <rFont val="Calibri"/>
        <family val="2"/>
        <scheme val="minor"/>
      </rPr>
      <t xml:space="preserve">  • Proof of calibration or replacement is submitted every three years in accordance with the requirements of the WELL Performance Verification Guidebook.
</t>
    </r>
  </si>
  <si>
    <r>
      <rPr>
        <b/>
        <sz val="11"/>
        <color rgb="FF000000"/>
        <rFont val="Calibri"/>
      </rPr>
      <t xml:space="preserve">Option 1: Thermal comfort monitors
</t>
    </r>
    <r>
      <rPr>
        <sz val="12"/>
        <color theme="1"/>
        <rFont val="Calibri"/>
        <family val="2"/>
        <scheme val="minor"/>
      </rPr>
      <t xml:space="preserve">The following requirements are met:
</t>
    </r>
    <r>
      <rPr>
        <sz val="12"/>
        <color theme="1"/>
        <rFont val="Calibri"/>
        <family val="2"/>
        <scheme val="minor"/>
      </rPr>
      <t xml:space="preserve">  • The project monitors dry-bulb temperature and relative humidity, in compliance with the requirements outlined in the Continuous Monitoring Protocols of the Performance Verification Guidebook.
</t>
    </r>
    <r>
      <rPr>
        <sz val="12"/>
        <color theme="1"/>
        <rFont val="Calibri"/>
        <family val="2"/>
        <scheme val="minor"/>
      </rPr>
      <t xml:space="preserve">  • Real-time environmental measures&amp;#39; display of dry-bulb temperature and relative humidity is made available to occupants through one of the following:      	  
      •  Display screens, with at least one screen located in each 5400 ft² zone of regularly occupied space.  	  
      •  A website or mobile application, with at least one sign located in each 5400 ft² zone of regularly occupied space, indicating where the data may be accessed.
</t>
    </r>
    <r>
      <rPr>
        <b/>
        <sz val="11"/>
        <color rgb="FF000000"/>
        <rFont val="Calibri"/>
      </rPr>
      <t xml:space="preserve">
AND</t>
    </r>
  </si>
  <si>
    <r>
      <rPr>
        <b/>
        <sz val="11"/>
        <color rgb="FF000000"/>
        <rFont val="Calibri"/>
      </rPr>
      <t xml:space="preserve">Option 2: Continuous monitoring
</t>
    </r>
    <r>
      <rPr>
        <sz val="12"/>
        <color theme="1"/>
        <rFont val="Calibri"/>
        <family val="2"/>
        <scheme val="minor"/>
      </rPr>
      <t xml:space="preserve">The following requirement is met:
</t>
    </r>
    <r>
      <rPr>
        <sz val="12"/>
        <color theme="1"/>
        <rFont val="Calibri"/>
        <family val="2"/>
        <scheme val="minor"/>
      </rPr>
      <t xml:space="preserve">  • Project meets Feature T06 Thermal Comfort Monitoring.
</t>
    </r>
  </si>
  <si>
    <r>
      <rPr>
        <b/>
        <sz val="11"/>
        <color rgb="FF000000"/>
        <rFont val="Calibri"/>
      </rPr>
      <t xml:space="preserve">Option 1: Annual testing
</t>
    </r>
    <r>
      <rPr>
        <sz val="12"/>
        <color theme="1"/>
        <rFont val="Calibri"/>
        <family val="2"/>
        <scheme val="minor"/>
      </rPr>
      <t xml:space="preserve">The following requirements are met:
</t>
    </r>
    <r>
      <rPr>
        <sz val="12"/>
        <color theme="1"/>
        <rFont val="Calibri"/>
        <family val="2"/>
        <scheme val="minor"/>
      </rPr>
      <t xml:space="preserve">  • The dry-bulb temperature, relative humidity, air speed (only for projects that use elevated air speed method) and mean radiant temperature are measured in regularly occupied spaces at intervals no longer than twice per year (including once in June, July or August and once in December, January or February), and the results are submitted annually through the WELL digital platform.
</t>
    </r>
    <r>
      <rPr>
        <sz val="12"/>
        <color theme="1"/>
        <rFont val="Calibri"/>
        <family val="2"/>
        <scheme val="minor"/>
      </rPr>
      <t xml:space="preserve">  • The number and location of sampling points comply with the requirements outlined in the Performance Verification Guidebook.
</t>
    </r>
    <r>
      <rPr>
        <b/>
        <sz val="11"/>
        <color rgb="FF000000"/>
        <rFont val="Calibri"/>
      </rPr>
      <t xml:space="preserve">
OR</t>
    </r>
  </si>
  <si>
    <r>
      <rPr>
        <b/>
        <sz val="11"/>
        <color rgb="FF000000"/>
        <rFont val="Calibri"/>
      </rPr>
      <t xml:space="preserve">Option 3: Thermal comfort surveys
</t>
    </r>
    <r>
      <rPr>
        <sz val="12"/>
        <color theme="1"/>
        <rFont val="Calibri"/>
        <family val="2"/>
        <scheme val="minor"/>
      </rPr>
      <t xml:space="preserve">The following requirement is met:
</t>
    </r>
    <r>
      <rPr>
        <sz val="12"/>
        <color theme="1"/>
        <rFont val="Calibri"/>
        <family val="2"/>
        <scheme val="minor"/>
      </rPr>
      <t xml:space="preserve">  • The project achieves at least two points in Feature T02: Verified Thermal Comfort.
</t>
    </r>
  </si>
  <si>
    <r>
      <rPr>
        <b/>
        <sz val="11"/>
        <color rgb="FF000000"/>
        <rFont val="Calibri"/>
      </rPr>
      <t xml:space="preserve">Option 2: Long-term thermal data
</t>
    </r>
    <r>
      <rPr>
        <sz val="12"/>
        <color theme="1"/>
        <rFont val="Calibri"/>
        <family val="2"/>
        <scheme val="minor"/>
      </rPr>
      <t xml:space="preserve">The following requirements are met:
</t>
    </r>
    <r>
      <rPr>
        <sz val="12"/>
        <color theme="1"/>
        <rFont val="Calibri"/>
        <family val="2"/>
        <scheme val="minor"/>
      </rPr>
      <t xml:space="preserve">  • Project meets Feature T06 Thermal Comfort Monitoring.
</t>
    </r>
    <r>
      <rPr>
        <sz val="12"/>
        <color theme="1"/>
        <rFont val="Calibri"/>
        <family val="2"/>
        <scheme val="minor"/>
      </rPr>
      <t xml:space="preserve">  • Sensor data demonstrate parameters meet one of the following:    1.     One of the PMV or temperature ranges described in Option 1. Dry bulb temperature may be used in place of operative temperature. Naturally conditioned projects must also measure outdoor air temperature.    2.     Dry bulb temperature is between 70-77 &amp;deg;F for occupied hours The designed air velocity is not more than 40 fpm at 5.6 ft above the floor.
</t>
    </r>
    <r>
      <rPr>
        <b/>
        <sz val="11"/>
        <color rgb="FF000000"/>
        <rFont val="Calibri"/>
      </rPr>
      <t xml:space="preserve">
OR</t>
    </r>
  </si>
  <si>
    <r>
      <rPr>
        <b/>
        <sz val="11"/>
        <color rgb="FF000000"/>
        <rFont val="Calibri"/>
      </rPr>
      <t xml:space="preserve">Option 1: Performance verified environmental conditions
</t>
    </r>
    <r>
      <rPr>
        <sz val="12"/>
        <color theme="1"/>
        <rFont val="Calibri"/>
        <family val="2"/>
        <scheme val="minor"/>
      </rPr>
      <t xml:space="preserve">The following requirements are met, as applicable:
</t>
    </r>
    <r>
      <rPr>
        <sz val="12"/>
        <color theme="1"/>
        <rFont val="Calibri"/>
        <family val="2"/>
        <scheme val="minor"/>
      </rPr>
      <t xml:space="preserve">  • Mechanically conditioned regularly occupied spaces maintain thermal comfort conditions of PMV +/- 0.5 for at least 90% of regularly occupied spaces
</t>
    </r>
    <r>
      <rPr>
        <sz val="12"/>
        <color theme="1"/>
        <rFont val="Calibri"/>
        <family val="2"/>
        <scheme val="minor"/>
      </rPr>
      <t xml:space="preserve">  • Naturally conditioned regularly occupied spaces meet all the following conditions      	  		 
  			   			Prevailing Mean Outdoor Temperature, tpma(out)   			Indoor Operative Temperature  			Notes  		  		 
  			Minimum  			50 &amp;deg;F  			tpma(out) &amp;times; 0.31 + 47.9 &amp;deg;F  			N/A  		  		 
  			Maximum  			92 &amp;deg;F  			tpma(out) &amp;times; 0.31 + 60.5 &amp;deg;F  			Occupant-controlled elevated air speed may be used to increase this maximum per ASHRAE 55
</t>
    </r>
    <r>
      <rPr>
        <sz val="12"/>
        <color theme="1"/>
        <rFont val="Calibri"/>
        <family val="2"/>
        <scheme val="minor"/>
      </rPr>
      <t xml:space="preserve">  • Mixed-mode-conditioned spaces meet the requirements for both mechanically and naturally conditioned spaces, when each is in operation
</t>
    </r>
    <r>
      <rPr>
        <b/>
        <sz val="11"/>
        <color rgb="FF000000"/>
        <rFont val="Calibri"/>
      </rPr>
      <t xml:space="preserve">
OR</t>
    </r>
  </si>
  <si>
    <r>
      <rPr>
        <b/>
        <sz val="11"/>
        <color rgb="FF000000"/>
        <rFont val="Calibri"/>
      </rPr>
      <t xml:space="preserve">Option 2: Individual Ergonomic Needs
</t>
    </r>
    <r>
      <rPr>
        <sz val="12"/>
        <color theme="1"/>
        <rFont val="Calibri"/>
        <family val="2"/>
        <scheme val="minor"/>
      </rPr>
      <t xml:space="preserve">The following requirement is met:
</t>
    </r>
    <r>
      <rPr>
        <sz val="12"/>
        <color theme="1"/>
        <rFont val="Calibri"/>
        <family val="2"/>
        <scheme val="minor"/>
      </rPr>
      <t xml:space="preserve">  • The project demonstrates a commitment to addressing the individual ergonomic needs of employees identified through individual ergonomics assessments. The timeline for delivery of solutions are communicated to employees.
</t>
    </r>
  </si>
  <si>
    <r>
      <rPr>
        <b/>
        <sz val="11"/>
        <color rgb="FF000000"/>
        <rFont val="Calibri"/>
      </rPr>
      <t xml:space="preserve">Option 1: Informed Ergonomic Design
</t>
    </r>
    <r>
      <rPr>
        <sz val="12"/>
        <color theme="1"/>
        <rFont val="Calibri"/>
        <family val="2"/>
        <scheme val="minor"/>
      </rPr>
      <t xml:space="preserve">The following requirement is met:
</t>
    </r>
    <r>
      <rPr>
        <sz val="12"/>
        <color theme="1"/>
        <rFont val="Calibri"/>
        <family val="2"/>
        <scheme val="minor"/>
      </rPr>
      <t xml:space="preserve">  • The project describes how Part 1 informed design-decisions within Feature V02: Ergonomics Workstation Design and, as applicable, Feature V07: Active Furnishings.
</t>
    </r>
    <r>
      <rPr>
        <b/>
        <sz val="11"/>
        <color rgb="FF000000"/>
        <rFont val="Calibri"/>
      </rPr>
      <t xml:space="preserve">
OR</t>
    </r>
  </si>
  <si>
    <r>
      <rPr>
        <b/>
        <sz val="11"/>
        <color rgb="FF000000"/>
        <rFont val="Calibri"/>
      </rPr>
      <t xml:space="preserve">Option 2: Ergonomics programming
</t>
    </r>
    <r>
      <rPr>
        <sz val="12"/>
        <color theme="1"/>
        <rFont val="Calibri"/>
        <family val="2"/>
        <scheme val="minor"/>
      </rPr>
      <t xml:space="preserve">An ergonomics program is in place that includes the following, at a minimum:
</t>
    </r>
    <r>
      <rPr>
        <sz val="12"/>
        <color theme="1"/>
        <rFont val="Calibri"/>
        <family val="2"/>
        <scheme val="minor"/>
      </rPr>
      <t xml:space="preserve">  • Consultation with key stakeholders (e.g., human resources, workplace wellness, occupational safety, leadership, employees) who are involved in the successful design, implementation and evaluation of the ergonomics program.
</t>
    </r>
    <r>
      <rPr>
        <sz val="12"/>
        <color theme="1"/>
        <rFont val="Calibri"/>
        <family val="2"/>
        <scheme val="minor"/>
      </rPr>
      <t xml:space="preserve">  • Incorporation of ergonomics into the project’s health-oriented mission statement documented in Feature C02: Integrative Design, Part 2.
</t>
    </r>
    <r>
      <rPr>
        <sz val="12"/>
        <color theme="1"/>
        <rFont val="Calibri"/>
        <family val="2"/>
        <scheme val="minor"/>
      </rPr>
      <t xml:space="preserve">  • A task analysis performed by a certified ergonomist to identify job roles and tasks that are performed by occupants in the space.
</t>
    </r>
    <r>
      <rPr>
        <sz val="12"/>
        <color theme="1"/>
        <rFont val="Calibri"/>
        <family val="2"/>
        <scheme val="minor"/>
      </rPr>
      <t xml:space="preserve">  • Individual ergonomic assessments are made available to eligible employees. Assessments are offered by a certified ergonomist either as self-assessments (e.g., reputable, third-party app), in-person (e.g., at the workplace or home) or virtually, the results of which are shared with the employee. Assessments are offered to employees at least annually and, as applicable, at the following times:  
      •  Employee on-boarding.   
      •  Substantial equipment changes (e.g., purchase of a new chair) or redesign (e.g., revised workstation layout).   
      •  Change in health status (e.g., injury, pregnancy, presentation of symptoms of musculoskeletal issues or visual strain) or a change in work environment (e.g., transition to or from full-time remote work).
</t>
    </r>
    <r>
      <rPr>
        <sz val="12"/>
        <color theme="1"/>
        <rFont val="Calibri"/>
        <family val="2"/>
        <scheme val="minor"/>
      </rPr>
      <t xml:space="preserve">  • Strategies for employee engagement including, at minimum, annual training (e.g., workshop, seminar, classes) delivered by a certified ergonomist.
</t>
    </r>
  </si>
  <si>
    <r>
      <rPr>
        <b/>
        <sz val="11"/>
        <color rgb="FF000000"/>
        <rFont val="Calibri"/>
      </rPr>
      <t xml:space="preserve">Option 1: Professional ergonomics support
</t>
    </r>
    <r>
      <rPr>
        <sz val="12"/>
        <color theme="1"/>
        <rFont val="Calibri"/>
        <family val="2"/>
        <scheme val="minor"/>
      </rPr>
      <t xml:space="preserve">One of the following requirements is met:
</t>
    </r>
    <r>
      <rPr>
        <sz val="12"/>
        <color theme="1"/>
        <rFont val="Calibri"/>
        <family val="2"/>
        <scheme val="minor"/>
      </rPr>
      <t xml:space="preserve">  • The project engages with a certified ergonomist (consultant, contractor or other third-party) who supports the project in achieving this feature.
</t>
    </r>
    <r>
      <rPr>
        <sz val="12"/>
        <color theme="1"/>
        <rFont val="Calibri"/>
        <family val="2"/>
        <scheme val="minor"/>
      </rPr>
      <t xml:space="preserve">  • The project has at least one employee who is a certified ergonomist and supports the project in achieving this feature as defined in their job description and performance expectations.
</t>
    </r>
    <r>
      <rPr>
        <b/>
        <sz val="11"/>
        <color rgb="FF000000"/>
        <rFont val="Calibri"/>
      </rPr>
      <t xml:space="preserve">
AND</t>
    </r>
  </si>
  <si>
    <r>
      <rPr>
        <b/>
        <sz val="11"/>
        <color rgb="FF000000"/>
        <rFont val="Calibri"/>
      </rPr>
      <t xml:space="preserve">Option 3: Physical activity for students
</t>
    </r>
    <r>
      <rPr>
        <sz val="12"/>
        <color theme="1"/>
        <rFont val="Calibri"/>
        <family val="2"/>
        <scheme val="minor"/>
      </rPr>
      <t xml:space="preserve">Early childhood education, primary and secondary schools develop and implement the following programs for students:
</t>
    </r>
    <r>
      <rPr>
        <sz val="12"/>
        <color theme="1"/>
        <rFont val="Calibri"/>
        <family val="2"/>
        <scheme val="minor"/>
      </rPr>
      <t xml:space="preserve">  • A program that aims to reduce daily time spent in the following sedentary behaviors:   
      •  TV viewing.   
      •  Recreational computer or smartphone use.   
      •  Gaming.
</t>
    </r>
    <r>
      <rPr>
        <sz val="12"/>
        <color theme="1"/>
        <rFont val="Calibri"/>
        <family val="2"/>
        <scheme val="minor"/>
      </rPr>
      <t xml:space="preserve">  • A program that aims to promote daily physical activity through at least one of the following:  
      •  Teaching strategies that incorporate movement and activity into the lesson.  
      •  Physical education.  
      •  Recess or similar physical activity breaks.
</t>
    </r>
  </si>
  <si>
    <r>
      <rPr>
        <b/>
        <sz val="11"/>
        <color rgb="FF000000"/>
        <rFont val="Calibri"/>
      </rPr>
      <t xml:space="preserve">Option 2: Employee utilization of incentive programs
</t>
    </r>
    <r>
      <rPr>
        <sz val="12"/>
        <color theme="1"/>
        <rFont val="Calibri"/>
        <family val="2"/>
        <scheme val="minor"/>
      </rPr>
      <t xml:space="preserve">One of the  following requirements is met:
</t>
    </r>
    <r>
      <rPr>
        <sz val="12"/>
        <color theme="1"/>
        <rFont val="Calibri"/>
        <family val="2"/>
        <scheme val="minor"/>
      </rPr>
      <t xml:space="preserve">  • The project monitors utilization of incentive programs and demonstrates an annual utilization rate of 50% (i.e., at least 50% of eligible employees have utilized at least one incentive over the past year). The project may report combined utilization rates across multiple incentives, as appropriate.
</t>
    </r>
    <r>
      <rPr>
        <sz val="12"/>
        <color theme="1"/>
        <rFont val="Calibri"/>
        <family val="2"/>
        <scheme val="minor"/>
      </rPr>
      <t xml:space="preserve">  • The project demonstrates an annual improvement in utilization of at least 10 percentage points. The project may report combined utilization rates across multiple incentives, as appropriate.
</t>
    </r>
    <r>
      <rPr>
        <b/>
        <sz val="11"/>
        <color rgb="FF000000"/>
        <rFont val="Calibri"/>
      </rPr>
      <t xml:space="preserve">
AND</t>
    </r>
  </si>
  <si>
    <r>
      <rPr>
        <b/>
        <sz val="11"/>
        <color rgb="FF000000"/>
        <rFont val="Calibri"/>
      </rPr>
      <t xml:space="preserve">Option 1: Incentives for eligible employees
</t>
    </r>
    <r>
      <rPr>
        <sz val="12"/>
        <color theme="1"/>
        <rFont val="Calibri"/>
        <family val="2"/>
        <scheme val="minor"/>
      </rPr>
      <t xml:space="preserve">The project offers at least two of the following physical activity promotion programs to eligible employees:
</t>
    </r>
    <r>
      <rPr>
        <sz val="12"/>
        <color theme="1"/>
        <rFont val="Calibri"/>
        <family val="2"/>
        <scheme val="minor"/>
      </rPr>
      <t xml:space="preserve">  • Rewards for physical activity engagement (e.g., prizes, financial rewards).
</t>
    </r>
    <r>
      <rPr>
        <sz val="12"/>
        <color theme="1"/>
        <rFont val="Calibri"/>
        <family val="2"/>
        <scheme val="minor"/>
      </rPr>
      <t xml:space="preserve">  • A subsidy towards physical activity costs incurred by employees (e.g., membership fees or group fitness classes), including those incurred during business travel.
</t>
    </r>
    <r>
      <rPr>
        <sz val="12"/>
        <color theme="1"/>
        <rFont val="Calibri"/>
        <family val="2"/>
        <scheme val="minor"/>
      </rPr>
      <t xml:space="preserve">  • Reductions in health care premiums based on physical activity engagement.
</t>
    </r>
    <r>
      <rPr>
        <sz val="12"/>
        <color theme="1"/>
        <rFont val="Calibri"/>
        <family val="2"/>
        <scheme val="minor"/>
      </rPr>
      <t xml:space="preserve">  • Flexible work hours to accommodate physical activity.
</t>
    </r>
    <r>
      <rPr>
        <sz val="12"/>
        <color theme="1"/>
        <rFont val="Calibri"/>
        <family val="2"/>
        <scheme val="minor"/>
      </rPr>
      <t xml:space="preserve">  • Paid time off for physical activity with a minimum of four days per calendar year. Days must be used towards physical activity engagement or recovery and may not be deducted from regular paid time off or other employer-provided time off from work (e.g., sick leave, standard paid holidays).
</t>
    </r>
    <r>
      <rPr>
        <b/>
        <sz val="11"/>
        <color rgb="FF000000"/>
        <rFont val="Calibri"/>
      </rPr>
      <t xml:space="preserve">
AND</t>
    </r>
  </si>
  <si>
    <r>
      <rPr>
        <b/>
        <sz val="11"/>
        <color rgb="FF000000"/>
        <rFont val="Calibri"/>
      </rPr>
      <t xml:space="preserve">Option 2: Off-site physical activity facilities
</t>
    </r>
    <r>
      <rPr>
        <sz val="12"/>
        <color theme="1"/>
        <rFont val="Calibri"/>
        <family val="2"/>
        <scheme val="minor"/>
      </rPr>
      <t xml:space="preserve">The following requirement is met:
</t>
    </r>
    <r>
      <rPr>
        <sz val="12"/>
        <color theme="1"/>
        <rFont val="Calibri"/>
        <family val="2"/>
        <scheme val="minor"/>
      </rPr>
      <t xml:space="preserve">  • The project provides regular occupants access to a fitness facility within a 650 ft walk distance of the project boundary at no cost.
</t>
    </r>
  </si>
  <si>
    <r>
      <rPr>
        <b/>
        <sz val="11"/>
        <color rgb="FF000000"/>
        <rFont val="Calibri"/>
      </rPr>
      <t xml:space="preserve">Option 1: On-site physical activity spaces
</t>
    </r>
    <r>
      <rPr>
        <sz val="12"/>
        <color theme="1"/>
        <rFont val="Calibri"/>
        <family val="2"/>
        <scheme val="minor"/>
      </rPr>
      <t xml:space="preserve">A dedicated fitness facility is available within the project boundary at no cost to regular occupants and is sized according to one of the following requirements:
</t>
    </r>
    <r>
      <rPr>
        <sz val="12"/>
        <color theme="1"/>
        <rFont val="Calibri"/>
        <family val="2"/>
        <scheme val="minor"/>
      </rPr>
      <t xml:space="preserve">  • The space includes at least two types of exercise or sporting equipment (e.g., free weights, treadmill, yoga mat, basketball) in quantities that allow use by at least 5% of regular occupants at any time.&lt;sup&gt;8 &lt;/sup&gt;
</t>
    </r>
    <r>
      <rPr>
        <sz val="12"/>
        <color theme="1"/>
        <rFont val="Calibri"/>
        <family val="2"/>
        <scheme val="minor"/>
      </rPr>
      <t xml:space="preserve">  • The space includes at least two types of exercise or sporting equipment (e.g., free weights, treadmill, yoga mat, basketball) and is at least 270 ft² plus 1 ft² per regular occupant, up to a maximum of 10,000 ft²
</t>
    </r>
    <r>
      <rPr>
        <b/>
        <sz val="11"/>
        <color rgb="FF000000"/>
        <rFont val="Calibri"/>
      </rPr>
      <t xml:space="preserve">
OR</t>
    </r>
  </si>
  <si>
    <r>
      <rPr>
        <b/>
        <sz val="11"/>
        <color rgb="FF000000"/>
        <rFont val="Calibri"/>
      </rPr>
      <t xml:space="preserve">Option 2: Pedestrian-friendly environment
</t>
    </r>
    <r>
      <rPr>
        <sz val="12"/>
        <color theme="1"/>
        <rFont val="Calibri"/>
        <family val="2"/>
        <scheme val="minor"/>
      </rPr>
      <t xml:space="preserve">All exterior building walls (excluding alleys) incorporate at least one of the following design elements on the street level fa&amp;ccedil;ade (i.e., first floor or first 18 vertical ft, whichever is less):
</t>
    </r>
    <r>
      <rPr>
        <sz val="12"/>
        <color theme="1"/>
        <rFont val="Calibri"/>
        <family val="2"/>
        <scheme val="minor"/>
      </rPr>
      <t xml:space="preserve">  • Windows or glazing that provide transparency into the space
</t>
    </r>
    <r>
      <rPr>
        <sz val="12"/>
        <color theme="1"/>
        <rFont val="Calibri"/>
        <family val="2"/>
        <scheme val="minor"/>
      </rPr>
      <t xml:space="preserve">  • Overhangs such as canopies, awnings, eaves or shades
</t>
    </r>
    <r>
      <rPr>
        <sz val="12"/>
        <color theme="1"/>
        <rFont val="Calibri"/>
        <family val="2"/>
        <scheme val="minor"/>
      </rPr>
      <t xml:space="preserve">  • Murals or other artistic installations
</t>
    </r>
    <r>
      <rPr>
        <sz val="12"/>
        <color theme="1"/>
        <rFont val="Calibri"/>
        <family val="2"/>
        <scheme val="minor"/>
      </rPr>
      <t xml:space="preserve">  • Biophilic design elements (e.g., plants, water features, nature patterns, natural building materials)
</t>
    </r>
    <r>
      <rPr>
        <sz val="12"/>
        <color theme="1"/>
        <rFont val="Calibri"/>
        <family val="2"/>
        <scheme val="minor"/>
      </rPr>
      <t xml:space="preserve">  • Mixed building textures, colors and/or other design elements
</t>
    </r>
  </si>
  <si>
    <r>
      <rPr>
        <b/>
        <sz val="11"/>
        <color rgb="FF000000"/>
        <rFont val="Calibri"/>
      </rPr>
      <t xml:space="preserve">Option 1: Pedestrian-friendly streets
</t>
    </r>
    <r>
      <rPr>
        <sz val="12"/>
        <color theme="1"/>
        <rFont val="Calibri"/>
        <family val="2"/>
        <scheme val="minor"/>
      </rPr>
      <t xml:space="preserve">At least one functional building entrance opens to a pedestrian network (i.e., streets where pedestrians travel, featuring at minimum sidewalks) and one of the following requirements is met:
</t>
    </r>
    <r>
      <rPr>
        <sz val="12"/>
        <color theme="1"/>
        <rFont val="Calibri"/>
        <family val="2"/>
        <scheme val="minor"/>
      </rPr>
      <t xml:space="preserve">  • The project is located in an area (zip or postal code) with a minimum Walk Score&amp;reg; of 70
</t>
    </r>
    <r>
      <rPr>
        <sz val="12"/>
        <color theme="1"/>
        <rFont val="Calibri"/>
        <family val="2"/>
        <scheme val="minor"/>
      </rPr>
      <t xml:space="preserve">  • The project is located on a street with restricted vehicular traffic
</t>
    </r>
    <r>
      <rPr>
        <sz val="12"/>
        <color theme="1"/>
        <rFont val="Calibri"/>
        <family val="2"/>
        <scheme val="minor"/>
      </rPr>
      <t xml:space="preserve">  • Within a 0.25 mi distance of the project boundary, 90% of the total street length has continuous sidewalks present on both sides and two of the following:      	  
      •    	At least eight existing use types are present within a 0.25 mi walk distance of the project boundary Uses and restrictions are defined in Appendix V1  	  	  
      •    	There are speed limits of 25 mph or less and buffer protections along sidewalks (e.g., curb extension, bioswales, bike lane, parked cars, benches, trees, planters)  	  	  
      •    	Street segments intersect one another (excluding alleys) at least every 260-330 ft
</t>
    </r>
    <r>
      <rPr>
        <b/>
        <sz val="11"/>
        <color rgb="FF000000"/>
        <rFont val="Calibri"/>
      </rPr>
      <t xml:space="preserve">
AND</t>
    </r>
  </si>
  <si>
    <r>
      <rPr>
        <b/>
        <sz val="11"/>
        <color rgb="FF000000"/>
        <rFont val="Calibri"/>
      </rPr>
      <t xml:space="preserve">Option 2: Bike parking
</t>
    </r>
    <r>
      <rPr>
        <sz val="12"/>
        <color theme="1"/>
        <rFont val="Calibri"/>
        <family val="2"/>
        <scheme val="minor"/>
      </rPr>
      <t xml:space="preserve">The following requirements are met:
</t>
    </r>
    <r>
      <rPr>
        <sz val="12"/>
        <color theme="1"/>
        <rFont val="Calibri"/>
        <family val="2"/>
        <scheme val="minor"/>
      </rPr>
      <t xml:space="preserve">  • Bike parking is provided in the following quantities:  
      •                                  Short-term bike parking (e.g., public bike rack) is located within a 100 ft walk distance of a functional building entrance  and can accommodate at least 2.5% of peak visitors (minimum of four spaces per  building)                                                                
      •                                                                                                  Long-term bike parking (e.g., bike room) is available  within the project boundary and can accommodate at least 5% of regular occupants, excluding occupants under eight years old (minimum of four spaces  per building)
</t>
    </r>
    <r>
      <rPr>
        <sz val="12"/>
        <color theme="1"/>
        <rFont val="Calibri"/>
        <family val="2"/>
        <scheme val="minor"/>
      </rPr>
      <t xml:space="preserve">  • The project provides access to basic bike maintenance  tools (e.g., bike pump and patch kit) co-located with long-term bike parking or  quarterly on-site bike maintenance services.
</t>
    </r>
  </si>
  <si>
    <r>
      <rPr>
        <b/>
        <sz val="11"/>
        <color rgb="FF000000"/>
        <rFont val="Calibri"/>
      </rPr>
      <t xml:space="preserve">Option 1: Cycling network
</t>
    </r>
    <r>
      <rPr>
        <sz val="12"/>
        <color theme="1"/>
        <rFont val="Calibri"/>
        <family val="2"/>
        <scheme val="minor"/>
      </rPr>
      <t xml:space="preserve">One of the following requirements is met:
</t>
    </r>
    <r>
      <rPr>
        <sz val="12"/>
        <color theme="1"/>
        <rFont val="Calibri"/>
        <family val="2"/>
        <scheme val="minor"/>
      </rPr>
      <t xml:space="preserve">  • The  project is located in an area (zip or postal code) with a minimum Bike Score® of 50
</t>
    </r>
    <r>
      <rPr>
        <sz val="12"/>
        <color theme="1"/>
        <rFont val="Calibri"/>
        <family val="2"/>
        <scheme val="minor"/>
      </rPr>
      <t xml:space="preserve">  • The  project is located within a 650 ft walk distance of an existing cycling network that connects riders to at least 10 use types that are within a 3 mi cycling  distance of the project boundary Uses and restrictions are defined  in Appendix V1
</t>
    </r>
    <r>
      <rPr>
        <sz val="12"/>
        <color theme="1"/>
        <rFont val="Calibri"/>
        <family val="2"/>
        <scheme val="minor"/>
      </rPr>
      <t xml:space="preserve">  • The project demonstrates existing plans for a  cycling network that meets requirements a or b.
</t>
    </r>
    <r>
      <rPr>
        <b/>
        <sz val="11"/>
        <color rgb="FF000000"/>
        <rFont val="Calibri"/>
      </rPr>
      <t xml:space="preserve">
AND</t>
    </r>
  </si>
  <si>
    <r>
      <rPr>
        <b/>
        <sz val="11"/>
        <color rgb="FF000000"/>
        <rFont val="Calibri"/>
      </rPr>
      <t xml:space="preserve">Option 2: No standing workers
</t>
    </r>
    <r>
      <rPr>
        <sz val="12"/>
        <color theme="1"/>
        <rFont val="Calibri"/>
        <family val="2"/>
        <scheme val="minor"/>
      </rPr>
      <t xml:space="preserve">The following requirement is met:
</t>
    </r>
    <r>
      <rPr>
        <sz val="12"/>
        <color theme="1"/>
        <rFont val="Calibri"/>
        <family val="2"/>
        <scheme val="minor"/>
      </rPr>
      <t xml:space="preserve">  • There are no workstations in which users are regularly required to stand for 50% or more of their working hours.
</t>
    </r>
  </si>
  <si>
    <r>
      <rPr>
        <b/>
        <sz val="11"/>
        <color rgb="FF000000"/>
        <rFont val="Calibri"/>
      </rPr>
      <t xml:space="preserve">Option 1: Support for standing workers
</t>
    </r>
    <r>
      <rPr>
        <sz val="12"/>
        <color theme="1"/>
        <rFont val="Calibri"/>
        <family val="2"/>
        <scheme val="minor"/>
      </rPr>
      <t xml:space="preserve">All workstations in which users are regularly required to  stand for 50% or more of their working hours (e.g., assembly line station,  hotel check-in counter, supermarket check-out counter) incorporate at least two  of the following:
</t>
    </r>
    <r>
      <rPr>
        <sz val="12"/>
        <color theme="1"/>
        <rFont val="Calibri"/>
        <family val="2"/>
        <scheme val="minor"/>
      </rPr>
      <t xml:space="preserve">  • Anti-fatigue mats, impact reducing flooring or a  similar strategy
</t>
    </r>
    <r>
      <rPr>
        <sz val="12"/>
        <color theme="1"/>
        <rFont val="Calibri"/>
        <family val="2"/>
        <scheme val="minor"/>
      </rPr>
      <t xml:space="preserve">  • Recessed toe space at least 4 in depth and height.13
</t>
    </r>
    <r>
      <rPr>
        <sz val="12"/>
        <color theme="1"/>
        <rFont val="Calibri"/>
        <family val="2"/>
        <scheme val="minor"/>
      </rPr>
      <t xml:space="preserve">  • A footrest or footrail
</t>
    </r>
    <r>
      <rPr>
        <sz val="12"/>
        <color theme="1"/>
        <rFont val="Calibri"/>
        <family val="2"/>
        <scheme val="minor"/>
      </rPr>
      <t xml:space="preserve">  • A leaning chair
</t>
    </r>
    <r>
      <rPr>
        <b/>
        <sz val="11"/>
        <color rgb="FF000000"/>
        <rFont val="Calibri"/>
      </rPr>
      <t xml:space="preserve">
OR</t>
    </r>
  </si>
  <si>
    <t>WELL Strategy</t>
  </si>
  <si>
    <t xml:space="preserve">The project achieves at least one point in one of the following features:
  • Feature V03: Circulation Network.
  • Feature V04: Facilities for Active Occupants.
  • Feature V05: Site Planning and Selection.
  • Feature V08: Physical Activity Spaces and Equipment.
</t>
  </si>
  <si>
    <r>
      <rPr>
        <b/>
        <sz val="11"/>
        <color rgb="FF000000"/>
        <rFont val="Calibri"/>
      </rPr>
      <t xml:space="preserve">Option 2: Supplemental lighting availability
</t>
    </r>
    <r>
      <rPr>
        <sz val="12"/>
        <color theme="1"/>
        <rFont val="Calibri"/>
        <family val="2"/>
        <scheme val="minor"/>
      </rPr>
      <t xml:space="preserve">The following requirements are met:
</t>
    </r>
    <r>
      <rPr>
        <sz val="12"/>
        <color theme="1"/>
        <rFont val="Calibri"/>
        <family val="2"/>
        <scheme val="minor"/>
      </rPr>
      <t xml:space="preserve">  • Supplemental light fixtures are provided to occupants upon request at no cost. Requests are fulfilled within eight weeks.
</t>
    </r>
    <r>
      <rPr>
        <sz val="12"/>
        <color theme="1"/>
        <rFont val="Calibri"/>
        <family val="2"/>
        <scheme val="minor"/>
      </rPr>
      <t xml:space="preserve">  • At least one supplemental light fixture is available to occupants for trial purposes.
</t>
    </r>
  </si>
  <si>
    <r>
      <rPr>
        <b/>
        <sz val="11"/>
        <color rgb="FF000000"/>
        <rFont val="Calibri"/>
      </rPr>
      <t xml:space="preserve">Option 1: Supplemental lighting requirements
</t>
    </r>
    <r>
      <rPr>
        <sz val="12"/>
        <color theme="1"/>
        <rFont val="Calibri"/>
        <family val="2"/>
        <scheme val="minor"/>
      </rPr>
      <t xml:space="preserve">The following requirements are met:
</t>
    </r>
    <r>
      <rPr>
        <sz val="12"/>
        <color theme="1"/>
        <rFont val="Calibri"/>
        <family val="2"/>
        <scheme val="minor"/>
      </rPr>
      <t xml:space="preserve">  • Occupants are provided supplemental lighting, the light fixtures provided increase the light level on the task surface to at least twice the recommended light levels based on the reference used to meet Feature L02: Visual Lighting Design, Part 1.
</t>
    </r>
    <r>
      <rPr>
        <sz val="12"/>
        <color theme="1"/>
        <rFont val="Calibri"/>
        <family val="2"/>
        <scheme val="minor"/>
      </rPr>
      <t xml:space="preserve">  • The supplemental light fixture is positioned to create minimal visual discomfort for the occupant or per manufacturer recommendations for installation.
</t>
    </r>
    <r>
      <rPr>
        <sz val="12"/>
        <color theme="1"/>
        <rFont val="Calibri"/>
        <family val="2"/>
        <scheme val="minor"/>
      </rPr>
      <t xml:space="preserve">  • The supplemental light fixture is installed at least 9 in from the front edge of the workstation or other work surface (horizontal distance) or per manufacturer&amp;#39;s instructions.
</t>
    </r>
    <r>
      <rPr>
        <b/>
        <sz val="11"/>
        <color rgb="FF000000"/>
        <rFont val="Calibri"/>
      </rPr>
      <t xml:space="preserve">
AND</t>
    </r>
  </si>
  <si>
    <r>
      <rPr>
        <b/>
        <sz val="11"/>
        <color rgb="FF000000"/>
        <rFont val="Calibri"/>
      </rPr>
      <t xml:space="preserve">Option 2: Lighting control system
</t>
    </r>
    <r>
      <rPr>
        <sz val="12"/>
        <color theme="1"/>
        <rFont val="Calibri"/>
        <family val="2"/>
        <scheme val="minor"/>
      </rPr>
      <t xml:space="preserve">Each lighting zone meets the following requirements:
</t>
    </r>
    <r>
      <rPr>
        <sz val="12"/>
        <color theme="1"/>
        <rFont val="Calibri"/>
        <family val="2"/>
        <scheme val="minor"/>
      </rPr>
      <t xml:space="preserve">  • Lighting systems have at least  three lighting levels or scenes that allow for changes in light levels and have  the ability to change at least one of the following:  
      •  Color.  
      •  Color temperature.  
      •  Distribution of light by controlling different groups of lights or through preset scenes.
</t>
    </r>
    <r>
      <rPr>
        <sz val="12"/>
        <color theme="1"/>
        <rFont val="Calibri"/>
        <family val="2"/>
        <scheme val="minor"/>
      </rPr>
      <t xml:space="preserve">  • All  regular occupants have control over their immediate lighting  environment through at least one of  the following:          
      •  Manual controls (e.g. switches or control panels) located  in the same space as each lighting zone.  
      •  Digital interface available on a computer or phone.
</t>
    </r>
    <r>
      <rPr>
        <sz val="12"/>
        <color theme="1"/>
        <rFont val="Calibri"/>
        <family val="2"/>
        <scheme val="minor"/>
      </rPr>
      <t xml:space="preserve">  • Lighting for presentation or projection walls are separately controlled.
</t>
    </r>
  </si>
  <si>
    <r>
      <rPr>
        <b/>
        <sz val="11"/>
        <color rgb="FF000000"/>
        <rFont val="Calibri"/>
      </rPr>
      <t xml:space="preserve">Option 1: Lighting zones
</t>
    </r>
    <r>
      <rPr>
        <sz val="12"/>
        <color theme="1"/>
        <rFont val="Calibri"/>
        <family val="2"/>
        <scheme val="minor"/>
      </rPr>
      <t xml:space="preserve">Ambient  lighting systems meet the following requirement:
</t>
    </r>
    <r>
      <rPr>
        <sz val="12"/>
        <color theme="1"/>
        <rFont val="Calibri"/>
        <family val="2"/>
        <scheme val="minor"/>
      </rPr>
      <t xml:space="preserve">  • All regularly occupied spaces contain lighting zones as shown in the table below (note: individual rooms smaller than the areas below and/or that have occupancies less than those listed in the table are considered separate zones): 
 	Tier 	Number of Zones 	 Number of ZonesPoints 
 	1 	One per 650 ft² 	OROne per 10 occupants        1   
 	2 	One per 320 ft²     	OR 	One per 5 occupants     2
</t>
    </r>
    <r>
      <rPr>
        <b/>
        <sz val="11"/>
        <color rgb="FF000000"/>
        <rFont val="Calibri"/>
      </rPr>
      <t xml:space="preserve">
AND</t>
    </r>
  </si>
  <si>
    <r>
      <rPr>
        <b/>
        <sz val="11"/>
        <color rgb="FF000000"/>
        <rFont val="Calibri"/>
      </rPr>
      <t xml:space="preserve">Option 2: Design for visual balance
</t>
    </r>
    <r>
      <rPr>
        <sz val="12"/>
        <color theme="1"/>
        <rFont val="Calibri"/>
        <family val="2"/>
        <scheme val="minor"/>
      </rPr>
      <t xml:space="preserve">Lighting is designed by a lighting professional and takes into account the following considerations:
</t>
    </r>
    <r>
      <rPr>
        <sz val="12"/>
        <color theme="1"/>
        <rFont val="Calibri"/>
        <family val="2"/>
        <scheme val="minor"/>
      </rPr>
      <t xml:space="preserve">  • Luminance ratios on vertical and horizontal adjacent zones.
</t>
    </r>
    <r>
      <rPr>
        <sz val="12"/>
        <color theme="1"/>
        <rFont val="Calibri"/>
        <family val="2"/>
        <scheme val="minor"/>
      </rPr>
      <t xml:space="preserve">  • Illuminance uniformity on horizontal task planes.
</t>
    </r>
    <r>
      <rPr>
        <sz val="12"/>
        <color theme="1"/>
        <rFont val="Calibri"/>
        <family val="2"/>
        <scheme val="minor"/>
      </rPr>
      <t xml:space="preserve">  • Changes in lighting characteristics, such as light levels, changes in color and distribution.
</t>
    </r>
    <r>
      <rPr>
        <sz val="12"/>
        <color theme="1"/>
        <rFont val="Calibri"/>
        <family val="2"/>
        <scheme val="minor"/>
      </rPr>
      <t xml:space="preserve">  • Color temperature of lights used.
</t>
    </r>
  </si>
  <si>
    <r>
      <rPr>
        <b/>
        <sz val="11"/>
        <color rgb="FF000000"/>
        <rFont val="Calibri"/>
      </rPr>
      <t xml:space="preserve">Option 1: Parameters for visual balance
</t>
    </r>
    <r>
      <rPr>
        <sz val="12"/>
        <color theme="1"/>
        <rFont val="Calibri"/>
        <family val="2"/>
        <scheme val="minor"/>
      </rPr>
      <t xml:space="preserve">Ambient lighting in all regularly occupied spaces meets at least three of the following requirements:
</t>
    </r>
    <r>
      <rPr>
        <sz val="12"/>
        <color theme="1"/>
        <rFont val="Calibri"/>
        <family val="2"/>
        <scheme val="minor"/>
      </rPr>
      <t xml:space="preserve">  • Horizontal and vertical luminance contrast ratios for an ambient light system is no more than 10 between adjacent independently controlled zones.
</t>
    </r>
    <r>
      <rPr>
        <sz val="12"/>
        <color theme="1"/>
        <rFont val="Calibri"/>
        <family val="2"/>
        <scheme val="minor"/>
      </rPr>
      <t xml:space="preserve">  • Illuminance uniformity ratio of at least 0.4  or 1:2.5 (minimum light level: average light level) is achieved on any horizontal task plane within a space.
</t>
    </r>
    <r>
      <rPr>
        <sz val="12"/>
        <color theme="1"/>
        <rFont val="Calibri"/>
        <family val="2"/>
        <scheme val="minor"/>
      </rPr>
      <t xml:space="preserve">  • Automatic changes in lighting characteristics, such as light levels, changes in color and distribution take place over a period of at least 10 minutes.
</t>
    </r>
    <r>
      <rPr>
        <sz val="12"/>
        <color theme="1"/>
        <rFont val="Calibri"/>
        <family val="2"/>
        <scheme val="minor"/>
      </rPr>
      <t xml:space="preserve">  • The Correlated Color Temperature (CCT) in each room for similar fixtures is consistent (&amp;plusmn;200 K) at any point of time.
</t>
    </r>
    <r>
      <rPr>
        <b/>
        <sz val="11"/>
        <color rgb="FF000000"/>
        <rFont val="Calibri"/>
      </rPr>
      <t xml:space="preserve">
OR</t>
    </r>
  </si>
  <si>
    <r>
      <rPr>
        <b/>
        <sz val="11"/>
        <color rgb="FF000000"/>
        <rFont val="Calibri"/>
      </rPr>
      <t xml:space="preserve">Option 2: Space considerations
</t>
    </r>
    <r>
      <rPr>
        <sz val="12"/>
        <color theme="1"/>
        <rFont val="Calibri"/>
        <family val="2"/>
        <scheme val="minor"/>
      </rPr>
      <t xml:space="preserve">The following requirement is met in all regularly occupied  spaces:
</t>
    </r>
    <r>
      <rPr>
        <sz val="12"/>
        <color theme="1"/>
        <rFont val="Calibri"/>
        <family val="2"/>
        <scheme val="minor"/>
      </rPr>
      <t xml:space="preserve">  • Unified Glare Rating (UGR) of 16 or lower.
</t>
    </r>
  </si>
  <si>
    <r>
      <rPr>
        <b/>
        <sz val="11"/>
        <color rgb="FF000000"/>
        <rFont val="Calibri"/>
      </rPr>
      <t xml:space="preserve">Option 1: Luminaire considerations
</t>
    </r>
    <r>
      <rPr>
        <sz val="12"/>
        <color theme="1"/>
        <rFont val="Calibri"/>
        <family val="2"/>
        <scheme val="minor"/>
      </rPr>
      <t xml:space="preserve">Each luminaire meets one of the following requirements for regularly occupied spaces at light output representative of regular use conditions. Wall wash fixtures and concealed fixtures, installed as specified by manufacturer’s data, as well as decorative fixtures may be excluded from meeting these requirements:
</t>
    </r>
    <r>
      <rPr>
        <sz val="12"/>
        <color theme="1"/>
        <rFont val="Calibri"/>
        <family val="2"/>
        <scheme val="minor"/>
      </rPr>
      <t xml:space="preserve">  • 100% of light is emitted above the horizontal plane.
</t>
    </r>
    <r>
      <rPr>
        <sz val="12"/>
        <color theme="1"/>
        <rFont val="Calibri"/>
        <family val="2"/>
        <scheme val="minor"/>
      </rPr>
      <t xml:space="preserve">  • Classified with Unified Glare Rating (UGR) of 16 or lower.
</t>
    </r>
    <r>
      <rPr>
        <sz val="12"/>
        <color theme="1"/>
        <rFont val="Calibri"/>
        <family val="2"/>
        <scheme val="minor"/>
      </rPr>
      <t xml:space="preserve">  • Luminance that does not exceed 6,000 cd/m²at any angle between 45 and 90 degrees from nadir.
</t>
    </r>
    <r>
      <rPr>
        <b/>
        <sz val="11"/>
        <color rgb="FF000000"/>
        <rFont val="Calibri"/>
      </rPr>
      <t xml:space="preserve">
OR</t>
    </r>
  </si>
  <si>
    <r>
      <rPr>
        <b/>
        <sz val="11"/>
        <color rgb="FF000000"/>
        <rFont val="Calibri"/>
      </rPr>
      <t xml:space="preserve">Option 2: Predetermined light levels
</t>
    </r>
    <r>
      <rPr>
        <sz val="12"/>
        <color theme="1"/>
        <rFont val="Calibri"/>
        <family val="2"/>
        <scheme val="minor"/>
      </rPr>
      <t xml:space="preserve">The  following requirements are met:
</t>
    </r>
    <r>
      <rPr>
        <sz val="12"/>
        <color theme="1"/>
        <rFont val="Calibri"/>
        <family val="2"/>
        <scheme val="minor"/>
      </rPr>
      <t xml:space="preserve">  • More than 50% of the occupants are under the age of 65.
</t>
    </r>
    <r>
      <rPr>
        <sz val="12"/>
        <color theme="1"/>
        <rFont val="Calibri"/>
        <family val="2"/>
        <scheme val="minor"/>
      </rPr>
      <t xml:space="preserve">  • At least 90% of the project area is comprised of the following space types and meets the associated illuminance thresholds:      	  
      •    	Offices, conference rooms and classrooms: minimum 30 fc at task surface.8  	  	  
      •    	Lobby, atrium and transition (including corridor and outdoor pathways): minimum 10 fc at floor level.8  	  	  
      •    	Storage spaces: minimum 10 fc at floor level.8  	  	  
      •    	Dining, Lounge and Restrooms: minimum 10 fc at task surface.8
</t>
    </r>
  </si>
  <si>
    <r>
      <rPr>
        <b/>
        <sz val="11"/>
        <color rgb="FF000000"/>
        <rFont val="Calibri"/>
      </rPr>
      <t xml:space="preserve">Option 1: Visual lighting design
</t>
    </r>
    <r>
      <rPr>
        <sz val="12"/>
        <color theme="1"/>
        <rFont val="Calibri"/>
        <family val="2"/>
        <scheme val="minor"/>
      </rPr>
      <t xml:space="preserve">The following requirements are met:
</t>
    </r>
    <r>
      <rPr>
        <sz val="12"/>
        <color theme="1"/>
        <rFont val="Calibri"/>
        <family val="2"/>
        <scheme val="minor"/>
      </rPr>
      <t xml:space="preserve">  • All indoor and outdoor spaces (including transition areas) comply with the illuminance thresholds specified in one of the following lighting reference guidelines:      	  
      •  IES Lighting Handbook 10&lt;sup&gt;th&lt;/sup&gt; Edition.³  	  
      •  EN 12464-1&amp;amp;2: 2011 or EN 12464: 2022  	  
      •  ISO 8995-1:2002(E) (CIE S 008/E:2001)  	  
      •  GB50034-2013  	  
      •  CIBSE SLL Code for Lighting
</t>
    </r>
    <r>
      <rPr>
        <sz val="12"/>
        <color theme="1"/>
        <rFont val="Calibri"/>
        <family val="2"/>
        <scheme val="minor"/>
      </rPr>
      <t xml:space="preserve">  • The illuminance thresholds take into consideration the tasks and the age groups of the occupants.
</t>
    </r>
    <r>
      <rPr>
        <b/>
        <sz val="11"/>
        <color rgb="FF000000"/>
        <rFont val="Calibri"/>
      </rPr>
      <t xml:space="preserve">
OR</t>
    </r>
  </si>
  <si>
    <r>
      <rPr>
        <b/>
        <sz val="11"/>
        <color rgb="FF000000"/>
        <rFont val="Calibri"/>
      </rPr>
      <t xml:space="preserve">Option 4: Circadian lighting design
</t>
    </r>
    <r>
      <rPr>
        <sz val="12"/>
        <color theme="1"/>
        <rFont val="Calibri"/>
        <family val="2"/>
        <scheme val="minor"/>
      </rPr>
      <t xml:space="preserve">The following requirement is met:
</t>
    </r>
    <r>
      <rPr>
        <sz val="12"/>
        <color theme="1"/>
        <rFont val="Calibri"/>
        <family val="2"/>
        <scheme val="minor"/>
      </rPr>
      <t xml:space="preserve">  • The project achieves at least one point in Feature L03: Circadian Lighting Design.
</t>
    </r>
  </si>
  <si>
    <r>
      <rPr>
        <b/>
        <sz val="11"/>
        <color rgb="FF000000"/>
        <rFont val="Calibri"/>
      </rPr>
      <t xml:space="preserve">Option 3: Building design
</t>
    </r>
    <r>
      <rPr>
        <sz val="12"/>
        <color theme="1"/>
        <rFont val="Calibri"/>
        <family val="2"/>
        <scheme val="minor"/>
      </rPr>
      <t xml:space="preserve">One of the following requirements is met:
</t>
    </r>
    <r>
      <rPr>
        <sz val="12"/>
        <color theme="1"/>
        <rFont val="Calibri"/>
        <family val="2"/>
        <scheme val="minor"/>
      </rPr>
      <t xml:space="preserve">  • The envelope glazing area is no less than 7% of the regularly occupied floor area for each floor level.
</t>
    </r>
    <r>
      <rPr>
        <sz val="12"/>
        <color theme="1"/>
        <rFont val="Calibri"/>
        <family val="2"/>
        <scheme val="minor"/>
      </rPr>
      <t xml:space="preserve">  • The floor plate is no more than 65 ft between opposite walls that each have transparent envelope glazing, and there are no opaque obstructions higher than 3.2 ft within a 20 ft horizontal distance of the transparent envelope glazing.
</t>
    </r>
    <r>
      <rPr>
        <b/>
        <sz val="11"/>
        <color rgb="FF000000"/>
        <rFont val="Calibri"/>
      </rPr>
      <t xml:space="preserve">
OR</t>
    </r>
  </si>
  <si>
    <r>
      <rPr>
        <b/>
        <sz val="11"/>
        <color rgb="FF000000"/>
        <rFont val="Calibri"/>
      </rPr>
      <t xml:space="preserve">Option 2: Interior layout
</t>
    </r>
    <r>
      <rPr>
        <sz val="12"/>
        <color theme="1"/>
        <rFont val="Calibri"/>
        <family val="2"/>
        <scheme val="minor"/>
      </rPr>
      <t xml:space="preserve">One of the following requirements is met:
</t>
    </r>
    <r>
      <rPr>
        <sz val="12"/>
        <color theme="1"/>
        <rFont val="Calibri"/>
        <family val="2"/>
        <scheme val="minor"/>
      </rPr>
      <t xml:space="preserve">  • At least 30% of the regularly occupied area is within a 20 ft horizontal distance of envelope glazing in each floor.
</t>
    </r>
    <r>
      <rPr>
        <sz val="12"/>
        <color theme="1"/>
        <rFont val="Calibri"/>
        <family val="2"/>
        <scheme val="minor"/>
      </rPr>
      <t xml:space="preserve">  • Common spaces have unassigned seating and can accommodate at least 15% of regular occupants at any given time. At least 70% of all seating in the spaces is within a 16 ft horizontal distance of envelope glazing.
</t>
    </r>
    <r>
      <rPr>
        <b/>
        <sz val="11"/>
        <color rgb="FF000000"/>
        <rFont val="Calibri"/>
      </rPr>
      <t xml:space="preserve">
OR</t>
    </r>
  </si>
  <si>
    <r>
      <rPr>
        <b/>
        <sz val="11"/>
        <color rgb="FF000000"/>
        <rFont val="Calibri"/>
      </rPr>
      <t xml:space="preserve">Option 1: Daylight simulation
</t>
    </r>
    <r>
      <rPr>
        <sz val="12"/>
        <color theme="1"/>
        <rFont val="Calibri"/>
        <family val="2"/>
        <scheme val="minor"/>
      </rPr>
      <t xml:space="preserve">The project demonstrates, through computer simulations, that one of the following conditions are achieved:
</t>
    </r>
    <r>
      <rPr>
        <sz val="12"/>
        <color theme="1"/>
        <rFont val="Calibri"/>
        <family val="2"/>
        <scheme val="minor"/>
      </rPr>
      <t xml:space="preserve">  • Regularly  occupied spaces achieve one of the following targets: 
 	Calculations per IES LM-83-12      	  	Calculations per Annex A of CEN 17037:2018   
 	Average sDA 200,40% is achieved for &amp;gt; 30% of regularly occupied floor area        	OR 	Target illuminance 19 fc is achieved for &amp;gt;30% of individual unit area throughout 50% of daylit hours of the year
</t>
    </r>
    <r>
      <rPr>
        <sz val="12"/>
        <color theme="1"/>
        <rFont val="Calibri"/>
        <family val="2"/>
        <scheme val="minor"/>
      </rPr>
      <t xml:space="preserve">  • Common  spaces that have unassigned seating for at least 15% of regular occupants at any given time achieve one of the following  targets: 
 	Calculations per IES LM-83-12   	  	Calculations per Annex A of CEN 17037:2018   
 	Average sDA 300,50% is achieved for &amp;gt; 75% of floor area                       	OR 	Target illuminance 28 fc is achieved for &amp;gt;30% of individual unit area and average illuminance 9 fc is achieved for &amp;gt;95% of individual unit area throughout 50% of daylit hours of the year
</t>
    </r>
    <r>
      <rPr>
        <b/>
        <sz val="11"/>
        <color rgb="FF000000"/>
        <rFont val="Calibri"/>
      </rPr>
      <t xml:space="preserve">
OR</t>
    </r>
  </si>
  <si>
    <r>
      <rPr>
        <b/>
        <sz val="11"/>
        <color rgb="FF000000"/>
        <rFont val="Calibri"/>
      </rPr>
      <t xml:space="preserve">Option 3: Supportive transportation
</t>
    </r>
    <r>
      <rPr>
        <sz val="12"/>
        <color theme="1"/>
        <rFont val="Calibri"/>
        <family val="2"/>
        <scheme val="minor"/>
      </rPr>
      <t xml:space="preserve">The following requirement is met:
</t>
    </r>
    <r>
      <rPr>
        <sz val="12"/>
        <color theme="1"/>
        <rFont val="Calibri"/>
        <family val="2"/>
        <scheme val="minor"/>
      </rPr>
      <t xml:space="preserve">  • Transportation is provided at no-cost between the project and a  supermarket, store with a fresh fruit and vegetable section and/or farmers’  market.
</t>
    </r>
  </si>
  <si>
    <r>
      <rPr>
        <b/>
        <sz val="11"/>
        <color rgb="FF000000"/>
        <rFont val="Calibri"/>
      </rPr>
      <t xml:space="preserve">Option 2: Supportive programming
</t>
    </r>
    <r>
      <rPr>
        <sz val="12"/>
        <color theme="1"/>
        <rFont val="Calibri"/>
        <family val="2"/>
        <scheme val="minor"/>
      </rPr>
      <t xml:space="preserve">One of the following requirements is met:
</t>
    </r>
    <r>
      <rPr>
        <sz val="12"/>
        <color theme="1"/>
        <rFont val="Calibri"/>
        <family val="2"/>
        <scheme val="minor"/>
      </rPr>
      <t xml:space="preserve">  • The project serves as a distribution point for a community-based  agriculture program that delivers fruits and vegetables to regular occupants at least twice a month for at least four months of the year
</t>
    </r>
    <r>
      <rPr>
        <sz val="12"/>
        <color theme="1"/>
        <rFont val="Calibri"/>
        <family val="2"/>
        <scheme val="minor"/>
      </rPr>
      <t xml:space="preserve">  • The project hosts the weekly sale of fruits and vegetables (e.g.,  fruit and vegetable carts or stands, mobile markets) for at least four months  of the year
</t>
    </r>
    <r>
      <rPr>
        <b/>
        <sz val="11"/>
        <color rgb="FF000000"/>
        <rFont val="Calibri"/>
      </rPr>
      <t xml:space="preserve">
OR</t>
    </r>
  </si>
  <si>
    <r>
      <rPr>
        <b/>
        <sz val="11"/>
        <color rgb="FF000000"/>
        <rFont val="Calibri"/>
      </rPr>
      <t xml:space="preserve">Option 1: Supportive environment
</t>
    </r>
    <r>
      <rPr>
        <sz val="12"/>
        <color theme="1"/>
        <rFont val="Calibri"/>
        <family val="2"/>
        <scheme val="minor"/>
      </rPr>
      <t xml:space="preserve">The project is located within a 0.25 mi walk distance of one of the following:
</t>
    </r>
    <r>
      <rPr>
        <sz val="12"/>
        <color theme="1"/>
        <rFont val="Calibri"/>
        <family val="2"/>
        <scheme val="minor"/>
      </rPr>
      <t xml:space="preserve">  • Supermarket or store with a fresh fruit and vegetable section
</t>
    </r>
    <r>
      <rPr>
        <sz val="12"/>
        <color theme="1"/>
        <rFont val="Calibri"/>
        <family val="2"/>
        <scheme val="minor"/>
      </rPr>
      <t xml:space="preserve">  • Farmers' market that is open at least once a week and operates for at least four months of the year
</t>
    </r>
    <r>
      <rPr>
        <b/>
        <sz val="11"/>
        <color rgb="FF000000"/>
        <rFont val="Calibri"/>
      </rPr>
      <t xml:space="preserve">
OR</t>
    </r>
  </si>
  <si>
    <r>
      <rPr>
        <b/>
        <sz val="11"/>
        <color rgb="FF000000"/>
        <rFont val="Calibri"/>
      </rPr>
      <t xml:space="preserve">Option 2: Sustainable labeling
</t>
    </r>
    <r>
      <rPr>
        <sz val="12"/>
        <color theme="1"/>
        <rFont val="Calibri"/>
        <family val="2"/>
        <scheme val="minor"/>
      </rPr>
      <t xml:space="preserve">Sustainable and humane agriculture is promoted through the  following, as applicable:
</t>
    </r>
    <r>
      <rPr>
        <sz val="12"/>
        <color theme="1"/>
        <rFont val="Calibri"/>
        <family val="2"/>
        <scheme val="minor"/>
      </rPr>
      <t xml:space="preserve">  • Certified organic and sustainable products are labeled  at point-of-decision.
</t>
    </r>
    <r>
      <rPr>
        <sz val="12"/>
        <color theme="1"/>
        <rFont val="Calibri"/>
        <family val="2"/>
        <scheme val="minor"/>
      </rPr>
      <t xml:space="preserve">  • Local farms or sources are advertised at point-of-decision for  locally sourced foods.
</t>
    </r>
  </si>
  <si>
    <r>
      <rPr>
        <b/>
        <sz val="11"/>
        <color rgb="FF000000"/>
        <rFont val="Calibri"/>
      </rPr>
      <t xml:space="preserve">Option 1: Sustainable sourcing
</t>
    </r>
    <r>
      <rPr>
        <sz val="12"/>
        <color theme="1"/>
        <rFont val="Calibri"/>
        <family val="2"/>
        <scheme val="minor"/>
      </rPr>
      <t xml:space="preserve">Foods and beverages are sold or provided by (or under contract with) the project owner on a daily basis and the total product line meets the following criteria:
</t>
    </r>
    <r>
      <rPr>
        <sz val="12"/>
        <color theme="1"/>
        <rFont val="Calibri"/>
        <family val="2"/>
        <scheme val="minor"/>
      </rPr>
      <t xml:space="preserve">  • At least 50% of the total produce line (fruits and vegetables)  is certified organic
</t>
    </r>
    <r>
      <rPr>
        <sz val="12"/>
        <color theme="1"/>
        <rFont val="Calibri"/>
        <family val="2"/>
        <scheme val="minor"/>
      </rPr>
      <t xml:space="preserve">  • At least 25% of the total animal product line (meat, seafood, egg  and dairy products) is certified organic, Certified Humane® or certified  by a GSSI-recognized Seafood Certification Scheme
</t>
    </r>
    <r>
      <rPr>
        <b/>
        <sz val="11"/>
        <color rgb="FF000000"/>
        <rFont val="Calibri"/>
      </rPr>
      <t xml:space="preserve">
AND</t>
    </r>
  </si>
  <si>
    <r>
      <rPr>
        <b/>
        <sz val="11"/>
        <color rgb="FF000000"/>
        <rFont val="Calibri"/>
      </rPr>
      <t xml:space="preserve">Option 2: Daily meal breaks
</t>
    </r>
    <r>
      <rPr>
        <sz val="12"/>
        <color theme="1"/>
        <rFont val="Calibri"/>
        <family val="2"/>
        <scheme val="minor"/>
      </rPr>
      <t xml:space="preserve">The following requirement is met:
</t>
    </r>
    <r>
      <rPr>
        <sz val="12"/>
        <color theme="1"/>
        <rFont val="Calibri"/>
        <family val="2"/>
        <scheme val="minor"/>
      </rPr>
      <t xml:space="preserve">  • Eligible employees and students (as applicable) have a daily meal break  of at least 30 minutes.
</t>
    </r>
  </si>
  <si>
    <r>
      <rPr>
        <b/>
        <sz val="11"/>
        <color rgb="FF000000"/>
        <rFont val="Calibri"/>
      </rPr>
      <t xml:space="preserve">Option 1: Dedicated eating space
</t>
    </r>
    <r>
      <rPr>
        <sz val="12"/>
        <color theme="1"/>
        <rFont val="Calibri"/>
        <family val="2"/>
        <scheme val="minor"/>
      </rPr>
      <t xml:space="preserve">A dedicated eating space is located within a 650 ft walk distance of the project boundary and meets the following requirements:
</t>
    </r>
    <r>
      <rPr>
        <sz val="12"/>
        <color theme="1"/>
        <rFont val="Calibri"/>
        <family val="2"/>
        <scheme val="minor"/>
      </rPr>
      <t xml:space="preserve">  • Contains tables and chairs to accommodate at least 25% of regular occupants at peak occupancy. If multiple dedicated eating spaces are  present, the combined seating space must accommodate at least 25% of regular occupants at peak occupancy.
</t>
    </r>
    <r>
      <rPr>
        <sz val="12"/>
        <color theme="1"/>
        <rFont val="Calibri"/>
        <family val="2"/>
        <scheme val="minor"/>
      </rPr>
      <t xml:space="preserve">  • Provides protection from environmental elements (e.g., direct  sunlight, rain, wind) or is in a climate-controlled space.
</t>
    </r>
    <r>
      <rPr>
        <sz val="12"/>
        <color theme="1"/>
        <rFont val="Calibri"/>
        <family val="2"/>
        <scheme val="minor"/>
      </rPr>
      <t xml:space="preserve">  • Accommodates a variety of seating types, including small group (up to 4 people) and large group (more than 4 people) seating.
</t>
    </r>
    <r>
      <rPr>
        <b/>
        <sz val="11"/>
        <color rgb="FF000000"/>
        <rFont val="Calibri"/>
      </rPr>
      <t xml:space="preserve">
AND</t>
    </r>
  </si>
  <si>
    <r>
      <rPr>
        <b/>
        <sz val="11"/>
        <color rgb="FF000000"/>
        <rFont val="Calibri"/>
      </rPr>
      <t xml:space="preserve">Option 2: Artificial ingredient restriction
</t>
    </r>
    <r>
      <rPr>
        <sz val="12"/>
        <color theme="1"/>
        <rFont val="Calibri"/>
        <family val="2"/>
        <scheme val="minor"/>
      </rPr>
      <t xml:space="preserve">The following requirements are met:
</t>
    </r>
    <r>
      <rPr>
        <sz val="12"/>
        <color theme="1"/>
        <rFont val="Calibri"/>
        <family val="2"/>
        <scheme val="minor"/>
      </rPr>
      <t xml:space="preserve">  • All foods and beverages sold or provided by (or under contract with) the project owner on a daily basis do not contain artificial ingredients listed in the table below: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&amp;amp; Oils  			 	BVO (brominated vegetable oil), partially hydrogenated oil, olestra
</t>
    </r>
  </si>
  <si>
    <r>
      <rPr>
        <b/>
        <sz val="11"/>
        <color rgb="FF000000"/>
        <rFont val="Calibri"/>
      </rPr>
      <t xml:space="preserve">Option 1: Artificial ingredient phase out
</t>
    </r>
    <r>
      <rPr>
        <sz val="12"/>
        <color theme="1"/>
        <rFont val="Calibri"/>
        <family val="2"/>
        <scheme val="minor"/>
      </rPr>
      <t xml:space="preserve">Foods and beverages are sold or provided by (or under contract with) the project owner on a daily basis and meet the following requirements:
</t>
    </r>
    <r>
      <rPr>
        <sz val="12"/>
        <color theme="1"/>
        <rFont val="Calibri"/>
        <family val="2"/>
        <scheme val="minor"/>
      </rPr>
      <t xml:space="preserve">  • The project phases out (over a maximum of three years) the use, sale and provision of foods and beverages containing the following artificial ingredients:      	  		 
  			 	Colorings  			 	Blue 1 (E133), Blue 2 (E132), Green 3, Orange B, Citrus Red 2, Red 3 (E127), Red 40 (E129), Yellow 5 (E102), Yellow 6 (E110), carmine, cochineal, caramel coloring  		  		 
  			 	Sweeteners  			 	acesulfame-potassium (acesulfame-k), advantame, aspartame, calcium saccharin, saccharin, sucralose, cyclamate, neotame, polydextrose  		  		 
  			 	Preservatives  			 	sodium nitrate, sodium nitrite, potassium bromate, potassium iodate, propyl gallate, BHA (butylated hydroxyanisole), BHT (butylated hydroxytoluene), TBHQ, sodium benzoate  		  		 
  			 	Fats &amp;amp; Oils  			 	BVO (brominated vegetable oil), partially hydrogenated oil, olestra
</t>
    </r>
    <r>
      <rPr>
        <sz val="12"/>
        <color theme="1"/>
        <rFont val="Calibri"/>
        <family val="2"/>
        <scheme val="minor"/>
      </rPr>
      <t xml:space="preserve">  • Foods and beverages are clearly labeled on packaging, nearby menus or signage to indicate whether they contain artificial ingredients listed in the table above.
</t>
    </r>
    <r>
      <rPr>
        <b/>
        <sz val="11"/>
        <color rgb="FF000000"/>
        <rFont val="Calibri"/>
      </rPr>
      <t xml:space="preserve">
OR</t>
    </r>
  </si>
  <si>
    <r>
      <rPr>
        <b/>
        <sz val="11"/>
        <color rgb="FF000000"/>
        <rFont val="Calibri"/>
      </rPr>
      <t xml:space="preserve">Option 2: Nutritional messaging
</t>
    </r>
    <r>
      <rPr>
        <sz val="12"/>
        <color theme="1"/>
        <rFont val="Calibri"/>
        <family val="2"/>
        <scheme val="minor"/>
      </rPr>
      <t xml:space="preserve">All dedicated eating areas and points of sale contain at least two  different instances of messaging that promote one of the following:
</t>
    </r>
    <r>
      <rPr>
        <sz val="12"/>
        <color theme="1"/>
        <rFont val="Calibri"/>
        <family val="2"/>
        <scheme val="minor"/>
      </rPr>
      <t xml:space="preserve">  • The consumption of fruits and vegetables
</t>
    </r>
    <r>
      <rPr>
        <sz val="12"/>
        <color theme="1"/>
        <rFont val="Calibri"/>
        <family val="2"/>
        <scheme val="minor"/>
      </rPr>
      <t xml:space="preserve">  • The consumption of drinking water
</t>
    </r>
  </si>
  <si>
    <r>
      <rPr>
        <b/>
        <sz val="11"/>
        <color rgb="FF000000"/>
        <rFont val="Calibri"/>
      </rPr>
      <t xml:space="preserve">Option 1: Food advertising
</t>
    </r>
    <r>
      <rPr>
        <sz val="12"/>
        <color theme="1"/>
        <rFont val="Calibri"/>
        <family val="2"/>
        <scheme val="minor"/>
      </rPr>
      <t xml:space="preserve">If foods and beverages are sold or provided on a daily basis by  (or under contract with) the project owner, the following requirements are met:
</t>
    </r>
    <r>
      <rPr>
        <sz val="12"/>
        <color theme="1"/>
        <rFont val="Calibri"/>
        <family val="2"/>
        <scheme val="minor"/>
      </rPr>
      <t xml:space="preserve">  • Sugar-sweetened beverages are not advertised or promoted
</t>
    </r>
    <r>
      <rPr>
        <sz val="12"/>
        <color theme="1"/>
        <rFont val="Calibri"/>
        <family val="2"/>
        <scheme val="minor"/>
      </rPr>
      <t xml:space="preserve">  • Deep-fried food options are not advertised or promoted
</t>
    </r>
    <r>
      <rPr>
        <sz val="12"/>
        <color theme="1"/>
        <rFont val="Calibri"/>
        <family val="2"/>
        <scheme val="minor"/>
      </rPr>
      <t xml:space="preserve">  • Deep-fried food options are not displayed under heat lamps.
</t>
    </r>
    <r>
      <rPr>
        <b/>
        <sz val="11"/>
        <color rgb="FF000000"/>
        <rFont val="Calibri"/>
      </rPr>
      <t xml:space="preserve">
AND</t>
    </r>
  </si>
  <si>
    <r>
      <rPr>
        <b/>
        <sz val="11"/>
        <color rgb="FF000000"/>
        <rFont val="Calibri"/>
      </rPr>
      <t xml:space="preserve">Option 2: Food allergy signage
</t>
    </r>
    <r>
      <rPr>
        <sz val="12"/>
        <color theme="1"/>
        <rFont val="Calibri"/>
        <family val="2"/>
        <scheme val="minor"/>
      </rPr>
      <t xml:space="preserve">If food is prepared on-site on a daily basis by (or under contract  with) the project owner, the following requirement is met:
</t>
    </r>
    <r>
      <rPr>
        <sz val="12"/>
        <color theme="1"/>
        <rFont val="Calibri"/>
        <family val="2"/>
        <scheme val="minor"/>
      </rPr>
      <t xml:space="preserve">  • Point-of-decision signage is present to prompt individuals to  report any potential food allergies to staff.
</t>
    </r>
  </si>
  <si>
    <r>
      <rPr>
        <b/>
        <sz val="11"/>
        <color rgb="FF000000"/>
        <rFont val="Calibri"/>
      </rPr>
      <t xml:space="preserve">Option 1: Food allergy training
</t>
    </r>
    <r>
      <rPr>
        <sz val="12"/>
        <color theme="1"/>
        <rFont val="Calibri"/>
        <family val="2"/>
        <scheme val="minor"/>
      </rPr>
      <t xml:space="preserve">If food is prepared on-site on a daily basis by (or under contract  with) the project owner, the following requirements are met:
</t>
    </r>
    <r>
      <rPr>
        <sz val="12"/>
        <color theme="1"/>
        <rFont val="Calibri"/>
        <family val="2"/>
        <scheme val="minor"/>
      </rPr>
      <t xml:space="preserve">  • All food service staff (including managers, servers and kitchen  staff) are offered annual food allergy training that covers, at a minimum, the  following topics    
      •                              Overview  of food allergies        
      •                              Anaphylaxis        
      •                              Emergency  response        
      •                              Communications  protocols        
      •                              Reducing  risk for cross-contact        
      •                              Use  of recipes and ingredient disclosure        
      •                              Knowledge  test
</t>
    </r>
    <r>
      <rPr>
        <sz val="12"/>
        <color theme="1"/>
        <rFont val="Calibri"/>
        <family val="2"/>
        <scheme val="minor"/>
      </rPr>
      <t xml:space="preserve">  • During hours of operation, at least one staff member with food  allergy training within the past year is present to handle questions and  special requests from individuals with food allergies.
</t>
    </r>
    <r>
      <rPr>
        <b/>
        <sz val="11"/>
        <color rgb="FF000000"/>
        <rFont val="Calibri"/>
      </rPr>
      <t xml:space="preserve">
AND</t>
    </r>
  </si>
  <si>
    <r>
      <rPr>
        <b/>
        <sz val="11"/>
        <color rgb="FF000000"/>
        <rFont val="Calibri"/>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packaged foods and beverages sold or provided on a daily basis by (or under contract with) the project owner.
</t>
    </r>
  </si>
  <si>
    <r>
      <rPr>
        <b/>
        <sz val="11"/>
        <color rgb="FF000000"/>
        <rFont val="Calibri"/>
      </rPr>
      <t xml:space="preserve">Option 1: Food offerings
</t>
    </r>
    <r>
      <rPr>
        <sz val="12"/>
        <color theme="1"/>
        <rFont val="Calibri"/>
        <family val="2"/>
        <scheme val="minor"/>
      </rPr>
      <t xml:space="preserve">For packaged foods and beverages, including items in vending machines and self-service bulk foods, sold or provided on a daily basis by (or under contract with) the project owner, the following nutrition information is clearly displayed at point-of-decision on packaging or adjacent signage:
</t>
    </r>
    <r>
      <rPr>
        <sz val="12"/>
        <color theme="1"/>
        <rFont val="Calibri"/>
        <family val="2"/>
        <scheme val="minor"/>
      </rPr>
      <t xml:space="preserve">  • Total calories per serving or package.
</t>
    </r>
    <r>
      <rPr>
        <sz val="12"/>
        <color theme="1"/>
        <rFont val="Calibri"/>
        <family val="2"/>
        <scheme val="minor"/>
      </rPr>
      <t xml:space="preserve">  • Macronutrient content (total protein, total fat and total  carbohydrate) in weight and/or as a percent of the estimated daily requirements  (daily values) per serving or package.
</t>
    </r>
    <r>
      <rPr>
        <sz val="12"/>
        <color theme="1"/>
        <rFont val="Calibri"/>
        <family val="2"/>
        <scheme val="minor"/>
      </rPr>
      <t xml:space="preserve">  • Total sugar content per serving or package.
</t>
    </r>
    <r>
      <rPr>
        <b/>
        <sz val="11"/>
        <color rgb="FF000000"/>
        <rFont val="Calibri"/>
      </rPr>
      <t xml:space="preserve">
OR</t>
    </r>
  </si>
  <si>
    <r>
      <rPr>
        <b/>
        <sz val="11"/>
        <color rgb="FF000000"/>
        <rFont val="Calibri"/>
      </rPr>
      <t xml:space="preserve">Option 1: Healthy menu design
</t>
    </r>
    <r>
      <rPr>
        <sz val="12"/>
        <color theme="1"/>
        <rFont val="Calibri"/>
        <family val="2"/>
        <scheme val="minor"/>
      </rPr>
      <t xml:space="preserve">If  foods are sold or provided on a daily basis by (or under contract with) the  project owner, fruits and vegetables are presented on menus and menu boards,  including digital menus, according to at least three of the following promotion  strategies:
</t>
    </r>
    <r>
      <rPr>
        <sz val="12"/>
        <color theme="1"/>
        <rFont val="Calibri"/>
        <family val="2"/>
        <scheme val="minor"/>
      </rPr>
      <t xml:space="preserve">  • Included as default options throughout the menu
</t>
    </r>
    <r>
      <rPr>
        <sz val="12"/>
        <color theme="1"/>
        <rFont val="Calibri"/>
        <family val="2"/>
        <scheme val="minor"/>
      </rPr>
      <t xml:space="preserve">  • Listed using appealing descriptions
</t>
    </r>
    <r>
      <rPr>
        <sz val="12"/>
        <color theme="1"/>
        <rFont val="Calibri"/>
        <family val="2"/>
        <scheme val="minor"/>
      </rPr>
      <t xml:space="preserve">  • Visually highlighted through icons, different colors or bolding
</t>
    </r>
    <r>
      <rPr>
        <sz val="12"/>
        <color theme="1"/>
        <rFont val="Calibri"/>
        <family val="2"/>
        <scheme val="minor"/>
      </rPr>
      <t xml:space="preserve">  • Listed first in each menu section
</t>
    </r>
    <r>
      <rPr>
        <sz val="12"/>
        <color theme="1"/>
        <rFont val="Calibri"/>
        <family val="2"/>
        <scheme val="minor"/>
      </rPr>
      <t xml:space="preserve">  • Listed in prominent areas of the menu (e.g., the top, bottom,  corners)
</t>
    </r>
  </si>
  <si>
    <r>
      <rPr>
        <b/>
        <sz val="11"/>
        <color rgb="FF000000"/>
        <rFont val="Calibri"/>
      </rPr>
      <t xml:space="preserve">Option 2: No food offerings
</t>
    </r>
    <r>
      <rPr>
        <sz val="12"/>
        <color theme="1"/>
        <rFont val="Calibri"/>
        <family val="2"/>
        <scheme val="minor"/>
      </rPr>
      <t xml:space="preserve">The following requirement is met:
</t>
    </r>
    <r>
      <rPr>
        <sz val="12"/>
        <color theme="1"/>
        <rFont val="Calibri"/>
        <family val="2"/>
        <scheme val="minor"/>
      </rPr>
      <t xml:space="preserve">  • There are no foods sold or provided on a daily basis by (or under contract with) the project owner.
</t>
    </r>
  </si>
  <si>
    <r>
      <rPr>
        <b/>
        <sz val="11"/>
        <color rgb="FF000000"/>
        <rFont val="Calibri"/>
      </rPr>
      <t xml:space="preserve">Option 1: Food offerings
</t>
    </r>
    <r>
      <rPr>
        <sz val="12"/>
        <color theme="1"/>
        <rFont val="Calibri"/>
        <family val="2"/>
        <scheme val="minor"/>
      </rPr>
      <t xml:space="preserve">Fruits and vegetables sold or provided on a daily basis by (or under contract with) meet one of the following requirements:
</t>
    </r>
    <r>
      <rPr>
        <sz val="12"/>
        <color theme="1"/>
        <rFont val="Calibri"/>
        <family val="2"/>
        <scheme val="minor"/>
      </rPr>
      <t xml:space="preserve">  • Placed at  eye-level or just below eye-level
</t>
    </r>
    <r>
      <rPr>
        <sz val="12"/>
        <color theme="1"/>
        <rFont val="Calibri"/>
        <family val="2"/>
        <scheme val="minor"/>
      </rPr>
      <t xml:space="preserve">  • Displayed  on the countertop, table or other visible surface
</t>
    </r>
    <r>
      <rPr>
        <sz val="12"/>
        <color theme="1"/>
        <rFont val="Calibri"/>
        <family val="2"/>
        <scheme val="minor"/>
      </rPr>
      <t xml:space="preserve">  • Placed at  point-of-sale or point-of-purchase
</t>
    </r>
    <r>
      <rPr>
        <sz val="12"/>
        <color theme="1"/>
        <rFont val="Calibri"/>
        <family val="2"/>
        <scheme val="minor"/>
      </rPr>
      <t xml:space="preserve">  • Placed at  the end of aisles
</t>
    </r>
    <r>
      <rPr>
        <sz val="12"/>
        <color theme="1"/>
        <rFont val="Calibri"/>
        <family val="2"/>
        <scheme val="minor"/>
      </rPr>
      <t xml:space="preserve">  • Placed at  the beginning of food service lines
</t>
    </r>
    <r>
      <rPr>
        <sz val="12"/>
        <color theme="1"/>
        <rFont val="Calibri"/>
        <family val="2"/>
        <scheme val="minor"/>
      </rPr>
      <t xml:space="preserve">  • Visible  from the food outlet entrance
</t>
    </r>
    <r>
      <rPr>
        <b/>
        <sz val="11"/>
        <color rgb="FF000000"/>
        <rFont val="Calibri"/>
      </rPr>
      <t xml:space="preserve">
OR</t>
    </r>
  </si>
  <si>
    <r>
      <rPr>
        <b/>
        <sz val="11"/>
        <color rgb="FF000000"/>
        <rFont val="Calibri"/>
      </rPr>
      <t xml:space="preserve">Option 1: Food offerings
</t>
    </r>
    <r>
      <rPr>
        <sz val="12"/>
        <color theme="1"/>
        <rFont val="Calibri"/>
        <family val="2"/>
        <scheme val="minor"/>
      </rPr>
      <t xml:space="preserve">Each food outlet meets one of the following  requirements:
</t>
    </r>
    <r>
      <rPr>
        <sz val="12"/>
        <color theme="1"/>
        <rFont val="Calibri"/>
        <family val="2"/>
        <scheme val="minor"/>
      </rPr>
      <t xml:space="preserve">  • The selection includes at least two varieties of fruits (containing  no added sugar) and at least two varieties of non-fried vegetables
</t>
    </r>
    <r>
      <rPr>
        <sz val="12"/>
        <color theme="1"/>
        <rFont val="Calibri"/>
        <family val="2"/>
        <scheme val="minor"/>
      </rPr>
      <t xml:space="preserve">  • At least 50% of available food options are fruits (containing no  added sugar) and/or non-fried vegetables.
</t>
    </r>
    <r>
      <rPr>
        <b/>
        <sz val="11"/>
        <color rgb="FF000000"/>
        <rFont val="Calibri"/>
      </rPr>
      <t xml:space="preserve">
OR</t>
    </r>
  </si>
  <si>
    <r>
      <rPr>
        <b/>
        <sz val="11"/>
        <color rgb="FF000000"/>
        <rFont val="Calibri"/>
      </rPr>
      <t xml:space="preserve">Option 1: Provide Handwashing Signage in Commercial Kitchens
</t>
    </r>
    <r>
      <rPr>
        <sz val="12"/>
        <color theme="1"/>
        <rFont val="Calibri"/>
        <family val="2"/>
        <scheme val="minor"/>
      </rPr>
      <t xml:space="preserve">The following requirement is met:
</t>
    </r>
    <r>
      <rPr>
        <sz val="12"/>
        <color theme="1"/>
        <rFont val="Calibri"/>
        <family val="2"/>
        <scheme val="minor"/>
      </rPr>
      <t xml:space="preserve">  • Clear  signage directing toward the nearest handwashing location is present at the  entrance to all areas intended for food preparation and consumption.
</t>
    </r>
  </si>
  <si>
    <r>
      <rPr>
        <b/>
        <sz val="11"/>
        <color rgb="FF000000"/>
        <rFont val="Calibri"/>
      </rPr>
      <t xml:space="preserve">Option 1: Handwashing support
</t>
    </r>
    <r>
      <rPr>
        <sz val="12"/>
        <color theme="1"/>
        <rFont val="Calibri"/>
        <family val="2"/>
        <scheme val="minor"/>
      </rPr>
      <t xml:space="preserve">For all sinks where handwashing is expected (e.g., bathrooms, break rooms, food prep and wellness rooms), the following are present within the room:
</t>
    </r>
    <r>
      <rPr>
        <sz val="12"/>
        <color theme="1"/>
        <rFont val="Calibri"/>
        <family val="2"/>
        <scheme val="minor"/>
      </rPr>
      <t xml:space="preserve">  • Fragrance-free liquid hand soap dispensed through one of the following:  
      •  Sealed dispensers equipped with disposable soap cartridges.   
      •  Dispensers with detachable and closed containers for soap refill. Soap containers must be washed and disinfected when emptied, before refilling.
</t>
    </r>
    <r>
      <rPr>
        <sz val="12"/>
        <color theme="1"/>
        <rFont val="Calibri"/>
        <family val="2"/>
        <scheme val="minor"/>
      </rPr>
      <t xml:space="preserve">  • One of the following methods for hand drying:    
      •  Paper towels.   
      •  Hand dryers equipped with a HEPA filter. Filter replacement and equipment maintenance are carried out per manufacturer’s instructions. This method is not available for healthcare projects.   
      •   Fabric hand towel rolls with dispensers, with rolls replaced before reaching their end of service.
</t>
    </r>
    <r>
      <rPr>
        <sz val="12"/>
        <color theme="1"/>
        <rFont val="Calibri"/>
        <family val="2"/>
        <scheme val="minor"/>
      </rPr>
      <t xml:space="preserve">  • Signage displaying steps for proper hand washing.
</t>
    </r>
  </si>
  <si>
    <r>
      <rPr>
        <b/>
        <sz val="11"/>
        <color rgb="FF000000"/>
        <rFont val="Calibri"/>
      </rPr>
      <t xml:space="preserve">Option 2: Family bathrooms
</t>
    </r>
    <r>
      <rPr>
        <sz val="12"/>
        <color theme="1"/>
        <rFont val="Calibri"/>
        <family val="2"/>
        <scheme val="minor"/>
      </rPr>
      <t xml:space="preserve">For projects where the majority of occupants are  visitors (e.g., shopping malls, airports, museums), family bathrooms are provided that meet the following requirements:
</t>
    </r>
    <r>
      <rPr>
        <sz val="12"/>
        <color theme="1"/>
        <rFont val="Calibri"/>
        <family val="2"/>
        <scheme val="minor"/>
      </rPr>
      <t xml:space="preserve">  • Accommodate expected demand by individuals in need of accompaniment or assistance in the bathroom (e.g., children, individuals with mental or physical disabilities)
</t>
    </r>
    <r>
      <rPr>
        <sz val="12"/>
        <color theme="1"/>
        <rFont val="Calibri"/>
        <family val="2"/>
        <scheme val="minor"/>
      </rPr>
      <t xml:space="preserve">  • Contain the following accommodations:  
      •  Changing table for infants.   
      •  Children’s toilet facilities or accommodations for child use of adult size toilet.   
      •  Children’s sinks or accommodations for child use of adult size sink (e.g., availability of stepstool).  
      •  Motion sensor lights.  
      •  Skid resistant floors.   
      •  Safety grab bars.   
      •  At least one designated location for bags (e.g., hook, shelf separate from changing table and sink).
</t>
    </r>
  </si>
  <si>
    <r>
      <rPr>
        <b/>
        <sz val="11"/>
        <color rgb="FF000000"/>
        <rFont val="Calibri"/>
      </rPr>
      <t xml:space="preserve">Option 1: Bathroom Accommodations
</t>
    </r>
    <r>
      <rPr>
        <sz val="12"/>
        <color theme="1"/>
        <rFont val="Calibri"/>
        <family val="2"/>
        <scheme val="minor"/>
      </rPr>
      <t xml:space="preserve">The following requirements are met:
</t>
    </r>
    <r>
      <rPr>
        <sz val="12"/>
        <color theme="1"/>
        <rFont val="Calibri"/>
        <family val="2"/>
        <scheme val="minor"/>
      </rPr>
      <t xml:space="preserve">  • All bathrooms meet the following requirements:  
      •  Provide trash receptacles in stalls (in women’s and single-user bathrooms). If toilet paper cannot be flushed down toilets, trash receptacles must be placed in all bathroom stalls.  
      •  Provide sanitary pads, tampons and/or other menstrual products at no cost or subsidized by at least 50% (in women’s and single-user bathrooms).  
      •  Provide a hook, shelf or equivalent storage support in each toilet stall.
</t>
    </r>
    <r>
      <rPr>
        <sz val="12"/>
        <color theme="1"/>
        <rFont val="Calibri"/>
        <family val="2"/>
        <scheme val="minor"/>
      </rPr>
      <t xml:space="preserve">  • All occupants have access to at least one bathroom per floor that provides an accessible stall.
</t>
    </r>
    <r>
      <rPr>
        <sz val="12"/>
        <color theme="1"/>
        <rFont val="Calibri"/>
        <family val="2"/>
        <scheme val="minor"/>
      </rPr>
      <t xml:space="preserve">  • All occupants have access to at least one bathroom that provides an infant changing table.
</t>
    </r>
    <r>
      <rPr>
        <sz val="12"/>
        <color theme="1"/>
        <rFont val="Calibri"/>
        <family val="2"/>
        <scheme val="minor"/>
      </rPr>
      <t xml:space="preserve">  • All regular occupants may request a syringe drop box at no cost, which the project places in one or more bathrooms based on occupant demand
</t>
    </r>
    <r>
      <rPr>
        <sz val="12"/>
        <color theme="1"/>
        <rFont val="Calibri"/>
        <family val="2"/>
        <scheme val="minor"/>
      </rPr>
      <t xml:space="preserve">  • All single-user bathrooms (if present) are open to all individuals with accompanying signage and at minimum one single-user bathroom per floor (if present) meets the room and stall dimensions required by local accessibility code.
</t>
    </r>
    <r>
      <rPr>
        <sz val="12"/>
        <color theme="1"/>
        <rFont val="Calibri"/>
        <family val="2"/>
        <scheme val="minor"/>
      </rPr>
      <t xml:space="preserve">  • Floor drains are equipped with a self-primed liquid-seal trap
</t>
    </r>
    <r>
      <rPr>
        <b/>
        <sz val="11"/>
        <color rgb="FF000000"/>
        <rFont val="Calibri"/>
      </rPr>
      <t xml:space="preserve">
AND</t>
    </r>
  </si>
  <si>
    <r>
      <rPr>
        <b/>
        <sz val="11"/>
        <color rgb="FF000000"/>
        <rFont val="Calibri"/>
      </rPr>
      <t xml:space="preserve">Option 2: Leaks and mold inspections
</t>
    </r>
    <r>
      <rPr>
        <sz val="12"/>
        <color theme="1"/>
        <rFont val="Calibri"/>
        <family val="2"/>
        <scheme val="minor"/>
      </rPr>
      <t xml:space="preserve">The following requirement is met:
</t>
    </r>
    <r>
      <rPr>
        <sz val="12"/>
        <color theme="1"/>
        <rFont val="Calibri"/>
        <family val="2"/>
        <scheme val="minor"/>
      </rPr>
      <t xml:space="preserve">  • Results  of inspections for mold and leaks (including any mold test results) are  submitted annually through the WELL digital platform.
</t>
    </r>
  </si>
  <si>
    <r>
      <rPr>
        <b/>
        <sz val="11"/>
        <color rgb="FF000000"/>
        <rFont val="Calibri"/>
      </rPr>
      <t xml:space="preserve">Option 1: Operational moisture management
</t>
    </r>
    <r>
      <rPr>
        <sz val="12"/>
        <color theme="1"/>
        <rFont val="Calibri"/>
        <family val="2"/>
        <scheme val="minor"/>
      </rPr>
      <t xml:space="preserve">The project implements a moisture management plan for building operations that contains the following:
</t>
    </r>
    <r>
      <rPr>
        <sz val="12"/>
        <color theme="1"/>
        <rFont val="Calibri"/>
        <family val="2"/>
        <scheme val="minor"/>
      </rPr>
      <t xml:space="preserve">  • A  schedule of periodic inspections for signs and potential sources of water damage  or pooling, discoloration and mold on ceilings, walls, floors and HVAC  equipment.³
</t>
    </r>
    <r>
      <rPr>
        <sz val="12"/>
        <color theme="1"/>
        <rFont val="Calibri"/>
        <family val="2"/>
        <scheme val="minor"/>
      </rPr>
      <t xml:space="preserve">  • A  system or inspection protocol to periodically assess water pipe leaks.
</t>
    </r>
    <r>
      <rPr>
        <sz val="12"/>
        <color theme="1"/>
        <rFont val="Calibri"/>
        <family val="2"/>
        <scheme val="minor"/>
      </rPr>
      <t xml:space="preserve">  • A system for occupants and tenants to notify building management about mold or water damage.
</t>
    </r>
    <r>
      <rPr>
        <b/>
        <sz val="11"/>
        <color rgb="FF000000"/>
        <rFont val="Calibri"/>
      </rPr>
      <t xml:space="preserve">
AND</t>
    </r>
  </si>
  <si>
    <r>
      <rPr>
        <b/>
        <sz val="11"/>
        <color rgb="FF000000"/>
        <rFont val="Calibri"/>
      </rPr>
      <t xml:space="preserve">Option 2: Water leak control in fixtures
</t>
    </r>
    <r>
      <rPr>
        <sz val="12"/>
        <color theme="1"/>
        <rFont val="Calibri"/>
        <family val="2"/>
        <scheme val="minor"/>
      </rPr>
      <t xml:space="preserve">The following requirements are met:
</t>
    </r>
    <r>
      <rPr>
        <sz val="12"/>
        <color theme="1"/>
        <rFont val="Calibri"/>
        <family val="2"/>
        <scheme val="minor"/>
      </rPr>
      <t xml:space="preserve">  • All  hard-piped fixtures, such as toilets, dishwashers, icemakers, water treatment  devices and clothes washers, have a labeled, readily accessible single-throw  manual shut-off (governed or activated per use) or automatic shut-off at point-of-connection.
</t>
    </r>
    <r>
      <rPr>
        <sz val="12"/>
        <color theme="1"/>
        <rFont val="Calibri"/>
        <family val="2"/>
        <scheme val="minor"/>
      </rPr>
      <t xml:space="preserve">  • For water treatment devices that have a waste or drain line (e.g., reverse osmosis systems and water softeners), the drain or waste line is plumbed in-place and is equipped with a backflow prevention system such as an air gap or a backflow preventer valve.
</t>
    </r>
  </si>
  <si>
    <r>
      <rPr>
        <b/>
        <sz val="11"/>
        <color rgb="FF000000"/>
        <rFont val="Calibri"/>
      </rPr>
      <t xml:space="preserve">Option 1: Condensation and liquid water management
</t>
    </r>
    <r>
      <rPr>
        <sz val="12"/>
        <color theme="1"/>
        <rFont val="Calibri"/>
        <family val="2"/>
        <scheme val="minor"/>
      </rPr>
      <t xml:space="preserve">The project implements measures to manage moisture in interior  spaces that address, at a minimum, the following:³
</t>
    </r>
    <r>
      <rPr>
        <sz val="12"/>
        <color theme="1"/>
        <rFont val="Calibri"/>
        <family val="2"/>
        <scheme val="minor"/>
      </rPr>
      <t xml:space="preserve">  • Protection  of moisture-sensitive building materials and selection of moisture-resistant  materials or finishes in surfaces likely to be exposed to liquid water (e.g., finished  floors) or that may absorb moisture such as interior sheathing in basements,  areas at or below grade, bathrooms, janitorial rooms or kitchens.
</t>
    </r>
    <r>
      <rPr>
        <sz val="12"/>
        <color theme="1"/>
        <rFont val="Calibri"/>
        <family val="2"/>
        <scheme val="minor"/>
      </rPr>
      <t xml:space="preserve">  • Condensation  on cold surfaces such as basements, slab-on-grade floors, the inside of  exterior walls and glazing.
</t>
    </r>
    <r>
      <rPr>
        <b/>
        <sz val="11"/>
        <color rgb="FF000000"/>
        <rFont val="Calibri"/>
      </rPr>
      <t xml:space="preserve">
AND</t>
    </r>
  </si>
  <si>
    <t xml:space="preserve">The building envelope aims to minimize moisture intrusion and accumulation through the following:³
  • For a project where construction occurs after enrollment or the start of subscription, verification of site drainage and storm water management during building construction phase.
  • Air tightness testing to assess water vapor transfer.
  • Adverse vapor pressure differentials that may cause condensation on interstitially hidden materials.
  • Entryway design that considers at least three strategies to minimize the ingress or permeation of water into the building.
  • Installation of a continuous drainage plane (e.g., a weather-resistant barrier integrated with flashing systems at penetrations), interior to the exterior cladding.
  • Minimization of capillary suction (wicking) in porous building materials through one of the below capillary break methods:      	  
      •  Free-draining spaces (e.g., between exterior cladding, weather-resistant barriers in wall assemblies).  	  
      •  Non-porous materials (e.g., closed-cell foams, waterproofing membranes, metal) between porous materials.
</t>
  </si>
  <si>
    <r>
      <rPr>
        <b/>
        <sz val="11"/>
        <color rgb="FF000000"/>
        <rFont val="Calibri"/>
      </rPr>
      <t xml:space="preserve">Option 2: Dispenser maintenance
</t>
    </r>
    <r>
      <rPr>
        <sz val="12"/>
        <color theme="1"/>
        <rFont val="Calibri"/>
        <family val="2"/>
        <scheme val="minor"/>
      </rPr>
      <t xml:space="preserve">All drinking water dispensers meet the following requirement:
</t>
    </r>
    <r>
      <rPr>
        <sz val="12"/>
        <color theme="1"/>
        <rFont val="Calibri"/>
        <family val="2"/>
        <scheme val="minor"/>
      </rPr>
      <t xml:space="preserve">  • The  mouthpieces/outlets, protective guards, aerators (if present), basins and touch points are  cleaned on a daily basis.
</t>
    </r>
  </si>
  <si>
    <r>
      <rPr>
        <b/>
        <sz val="11"/>
        <color rgb="FF000000"/>
        <rFont val="Calibri"/>
      </rPr>
      <t xml:space="preserve">Option 1: Dispenser availability
</t>
    </r>
    <r>
      <rPr>
        <sz val="12"/>
        <color theme="1"/>
        <rFont val="Calibri"/>
        <family val="2"/>
        <scheme val="minor"/>
      </rPr>
      <t xml:space="preserve">The following requirements are met:
</t>
    </r>
    <r>
      <rPr>
        <sz val="12"/>
        <color theme="1"/>
        <rFont val="Calibri"/>
        <family val="2"/>
        <scheme val="minor"/>
      </rPr>
      <t xml:space="preserve">  • At  least one drinking water dispenser (minimum one per floor) is located within a 100 ft walk distance of all regularly occupied floor area and in all dining  areas (except in areas where the presence of drinking water dispensers is forbidden by building codes or applicable regulations).
</t>
    </r>
    <r>
      <rPr>
        <sz val="12"/>
        <color theme="1"/>
        <rFont val="Calibri"/>
        <family val="2"/>
        <scheme val="minor"/>
      </rPr>
      <t xml:space="preserve">  • Water  delivered by the dispensers is directly piped through the building’s water  supply or is stored in containers designed for refilling.
</t>
    </r>
    <r>
      <rPr>
        <sz val="12"/>
        <color theme="1"/>
        <rFont val="Calibri"/>
        <family val="2"/>
        <scheme val="minor"/>
      </rPr>
      <t xml:space="preserve">  • All  newly installed drinking water fountains are designed for water bottle-refilling.
</t>
    </r>
    <r>
      <rPr>
        <b/>
        <sz val="11"/>
        <color rgb="FF000000"/>
        <rFont val="Calibri"/>
      </rPr>
      <t xml:space="preserve">
AND</t>
    </r>
  </si>
  <si>
    <r>
      <rPr>
        <b/>
        <sz val="11"/>
        <color rgb="FF000000"/>
        <rFont val="Calibri"/>
      </rPr>
      <t xml:space="preserve">Option 2: Water quality monitoring
</t>
    </r>
    <r>
      <rPr>
        <sz val="12"/>
        <color theme="1"/>
        <rFont val="Calibri"/>
        <family val="2"/>
        <scheme val="minor"/>
      </rPr>
      <t xml:space="preserve">The following requirements are met:
</t>
    </r>
    <r>
      <rPr>
        <sz val="12"/>
        <color theme="1"/>
        <rFont val="Calibri"/>
        <family val="2"/>
        <scheme val="minor"/>
      </rPr>
      <t xml:space="preserve">  • Piped water is delivered to drinking water dispensers.
</t>
    </r>
    <r>
      <rPr>
        <sz val="12"/>
        <color theme="1"/>
        <rFont val="Calibri"/>
        <family val="2"/>
        <scheme val="minor"/>
      </rPr>
      <t xml:space="preserve">  • Water  is tested quarterly in drinking water dispensers and meets the following thresholds. If any sample exceeds these thresholds, remediation and  re-testing occur within a month:                                  
      •  Turbidity  is 1.0 NTU, FTU or FNU or less.  
      •  pH  is between 6.5 and 9.0 (between 5.5 and 9 if a reverse osmosis system is installed at the point of use).  
      •  Total  Dissolved Solids (TDS) are 500 mg/L or less.  
      •  Total  Chlorine is 5 mg/L or less.  
      •  Residual  (free) Chlorine is 5 mg/L or less.  
      •  Total  Coliforms are not detected in a 100 ml sample. Testing is required only if  residual chlorine is not detected.  
      •  Lead  is 10 µg/L or less. Sampling frequency can be reduced to once per year if  results are below detection limits in two consecutive samples.  
      •  Copper  is 2 mg/L or less. Sampling frequency can be reduced to twice a year if results  are below 0.1 mg/L in two consecutive samples; testing is no longer required if four  consecutive samples are below this threshold.
</t>
    </r>
    <r>
      <rPr>
        <sz val="12"/>
        <color theme="1"/>
        <rFont val="Calibri"/>
        <family val="2"/>
        <scheme val="minor"/>
      </rPr>
      <t xml:space="preserve">  • The number and location of sampling points for on-going monitoring complies with the requirements outlined in the Performance Verification Guidebook. For pH, use sampling locations and frequency set for residual chlorine.
</t>
    </r>
    <r>
      <rPr>
        <sz val="12"/>
        <color theme="1"/>
        <rFont val="Calibri"/>
        <family val="2"/>
        <scheme val="minor"/>
      </rPr>
      <t xml:space="preserve">  • All  test results are submitted annually through the WELL digital platform.
</t>
    </r>
  </si>
  <si>
    <r>
      <rPr>
        <b/>
        <sz val="11"/>
        <color rgb="FF000000"/>
        <rFont val="Calibri"/>
      </rPr>
      <t xml:space="preserve">Option 1: Water quality pre-test
</t>
    </r>
    <r>
      <rPr>
        <sz val="12"/>
        <color theme="1"/>
        <rFont val="Calibri"/>
        <family val="2"/>
        <scheme val="minor"/>
      </rPr>
      <t xml:space="preserve">For first-time registered projects, the following requirements are met:
</t>
    </r>
    <r>
      <rPr>
        <sz val="12"/>
        <color theme="1"/>
        <rFont val="Calibri"/>
        <family val="2"/>
        <scheme val="minor"/>
      </rPr>
      <t xml:space="preserve">  • The project pre-tests water at least one month before Performance Verification for the parameters below:  
      •  Turbidity.  
      •  Coliforms.  
      •  pH.  
      •  Total Dissolved Solids (TDS).  
      •  Total Chlorine.  
      •  Residual (free) chlorine.  
      •  Arsenic.  
      •  Lead.  
      •  Copper.  
      •  Nitrate  
      •  Benzene.
</t>
    </r>
    <r>
      <rPr>
        <sz val="12"/>
        <color theme="1"/>
        <rFont val="Calibri"/>
        <family val="2"/>
        <scheme val="minor"/>
      </rPr>
      <t xml:space="preserve">  • Sampling occurs at the following locations:      	  
      •  The water dispenser that is closest to the pipe that delivers water into the project, before any point-of-entry water treatment system where possible.  	  
      •  For projects with more than two floors, a drinking water dispenser on the highest floor and the drinking water dispenser located farthest from the location in requirement b(1) above to which the project has access. Samples must be taken with point-of-use filters or other water treatment devices bypassed or removed, if present.  	  
      •  For projects of 12 or more floors, one additional drinking water dispenser for every 10 floors.
</t>
    </r>
    <r>
      <rPr>
        <b/>
        <sz val="11"/>
        <color rgb="FF000000"/>
        <rFont val="Calibri"/>
      </rPr>
      <t xml:space="preserve">
AND</t>
    </r>
  </si>
  <si>
    <r>
      <rPr>
        <b/>
        <sz val="11"/>
        <color rgb="FF000000"/>
        <rFont val="Calibri"/>
      </rPr>
      <t xml:space="preserve">Option 2: Legionella plan implementation
</t>
    </r>
    <r>
      <rPr>
        <sz val="12"/>
        <color theme="1"/>
        <rFont val="Calibri"/>
        <family val="2"/>
        <scheme val="minor"/>
      </rPr>
      <t xml:space="preserve">The following requirement is met:
</t>
    </r>
    <r>
      <rPr>
        <sz val="12"/>
        <color theme="1"/>
        <rFont val="Calibri"/>
        <family val="2"/>
        <scheme val="minor"/>
      </rPr>
      <t xml:space="preserve">  • Project  submits annually through the WELL digital platform documentation of monitoring  results, corrective actions and Legionella sample results (if any) as  stated in the Legionella management plan.
</t>
    </r>
  </si>
  <si>
    <r>
      <rPr>
        <b/>
        <sz val="11"/>
        <color rgb="FF000000"/>
        <rFont val="Calibri"/>
      </rPr>
      <t xml:space="preserve">Option 1: Legionella plan development
</t>
    </r>
    <r>
      <rPr>
        <sz val="12"/>
        <color theme="1"/>
        <rFont val="Calibri"/>
        <family val="2"/>
        <scheme val="minor"/>
      </rPr>
      <t xml:space="preserve">The project provides a Legionella management plan that  meets the following requirements:
</t>
    </r>
    <r>
      <rPr>
        <sz val="12"/>
        <color theme="1"/>
        <rFont val="Calibri"/>
        <family val="2"/>
        <scheme val="minor"/>
      </rPr>
      <t xml:space="preserve">  • Addresses hot water systems, cooling towers, decorative fountains and any  other devices or spaces under control of the project where water is  recirculated and aerosolized.
</t>
    </r>
    <r>
      <rPr>
        <sz val="12"/>
        <color theme="1"/>
        <rFont val="Calibri"/>
        <family val="2"/>
        <scheme val="minor"/>
      </rPr>
      <t xml:space="preserve">  • Includes the items listed below:³                              
      •  Determination of roles for Legionella management in the building, distinguishing those under project control from those that may be the responsibility of building management or other parties.   
      •   Water system inventory and process flow diagrams of systems within the project boundary.   
      •   Hazard analysis of water assets within the project boundary. If the project does not operate the building hot water supply system (e.g., boilers, heaters, pumps or hot water risers), then an explanation of the building-wide Legionella management policies (if any) and how they influence risk is included.   
      •   A list of monitoring actions for relevant variables (e.g., temperature or residual chlorine),  performance limits associated with these variables, and corrective actions when variables exceed such limits.   
      •  A list of critical control points (locations where actions to maintain relevant variables listed in (4) within performance limits are applied) within the project boundary.   
      •   Verification and validation procedures for evaluating the suitability and proper implementation of the management plan. A Legionella sampling schedule is included if projects have operational control over cooling towers and spas.  
      •   Protocols for documenting results of monitoring activities and corrective actions. If sampling for Legionella is planned, results are included.
</t>
    </r>
    <r>
      <rPr>
        <b/>
        <sz val="11"/>
        <color rgb="FF000000"/>
        <rFont val="Calibri"/>
      </rPr>
      <t xml:space="preserve">
AND</t>
    </r>
  </si>
  <si>
    <r>
      <rPr>
        <b/>
        <sz val="11"/>
        <color rgb="FF000000"/>
        <rFont val="Calibri"/>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The following water parameters are sampled at intervals of no less than once per year:  
      •  Turbidity.  
      •  pH.  
      •  Residual (free) chlorine.  
      •  Total coliforms, only if residual chlorine is below detection limits.  
      •  Any other water parameter found at 80% or above its threshold listed in W02 Part 1, as stated in the Final WELL Report or in subsequent annual sampling. Testing occurs only at the locations where parameters were found to be at 80% or above its threshold and testing takes place at least annually until the sample is below 80% of the threshold.
</t>
    </r>
    <r>
      <rPr>
        <sz val="12"/>
        <color theme="1"/>
        <rFont val="Calibri"/>
        <family val="2"/>
        <scheme val="minor"/>
      </rPr>
      <t xml:space="preserve">  • The number and location of sampling points for on-going monitoring complies with the requirements outlined in the Performance Verification Guidebook. For pH, use sampling locations and frequency set for residual chlorine.
</t>
    </r>
    <r>
      <rPr>
        <sz val="12"/>
        <color theme="1"/>
        <rFont val="Calibri"/>
        <family val="2"/>
        <scheme val="minor"/>
      </rPr>
      <t xml:space="preserve">  • The water quality results are submitted annually through the WELL digital platform.
</t>
    </r>
  </si>
  <si>
    <r>
      <rPr>
        <b/>
        <sz val="11"/>
        <color rgb="FF000000"/>
        <rFont val="Calibri"/>
      </rPr>
      <t xml:space="preserve">Option 2: On-site testing
</t>
    </r>
    <r>
      <rPr>
        <sz val="12"/>
        <color theme="1"/>
        <rFont val="Calibri"/>
        <family val="2"/>
        <scheme val="minor"/>
      </rPr>
      <t xml:space="preserve">The following requirements are met:
</t>
    </r>
    <r>
      <rPr>
        <sz val="12"/>
        <color theme="1"/>
        <rFont val="Calibri"/>
        <family val="2"/>
        <scheme val="minor"/>
      </rPr>
      <t xml:space="preserve">  • Testing demonstrates compliance with at least two of the pesticides below: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Testing demonstrates compliance with at least three of the organic contaminants below:      	  
      •  Benzene: 0.01 mg/L.  	  
      •  Benzo[a]pyrene: 0.0007 mg/L.  	  
      •  Carbon tetrachloride: 0.004 mg/L.  	  
      •  1,2-Dichloroethane: 0.03 mg/L.  	  
      •  Tetrachloroethene (Tetrachloroethylene): 0.04 mg/L.  	  
      •  Toluene: 0.7 mg/L.  	  
      •  Trichloroethene (Trichloroethylene): 0.02 mg/L.  	  
      •  2,4,6-Trichlorophenol: 0.2 mg/L.  	  
      •  Vinyl Chloride: 0.0003 mg/L.  	  
      •  Xylenes (o-, m- and p-): 0.5 mg/L.
</t>
    </r>
  </si>
  <si>
    <r>
      <rPr>
        <b/>
        <sz val="11"/>
        <color rgb="FF000000"/>
        <rFont val="Calibri"/>
      </rPr>
      <t xml:space="preserve">Option 1: Drinking water quality report
</t>
    </r>
    <r>
      <rPr>
        <sz val="12"/>
        <color theme="1"/>
        <rFont val="Calibri"/>
        <family val="2"/>
        <scheme val="minor"/>
      </rPr>
      <t xml:space="preserve">The following requirements are met:
</t>
    </r>
    <r>
      <rPr>
        <sz val="12"/>
        <color theme="1"/>
        <rFont val="Calibri"/>
        <family val="2"/>
        <scheme val="minor"/>
      </rPr>
      <t xml:space="preserve">  • A municipal water quality report issued not more than one year before enrollment or the start of subscription covers at least two of the pesticides below. All reported pesticides comply with the following thresholds:¹       	  
      •  Aldrin and Dieldrin (combined): 0.00003 mg/L or less.  	  
      •  Atrazine: 0.1 mg/L or less.  	  
      •  Carbofuran: 0.007 mg/L or less.  	  
      •  Chlordane: 0.0002 mg/L or less.  	  
      •  2,4-Dichlorophenoxyacetic acid (2,4-D): 0.03 mg/L or less.  	  
      •  Dichlorodiphenyltrichloroethane (DDT) and metabolites: 0.001 mg/L or less.  	  
      •  Lindane: 0.002 mg/L or less.  	  
      •  Pentachlorophenol (PCP): 0.009 mg/L or less.
</t>
    </r>
    <r>
      <rPr>
        <sz val="12"/>
        <color theme="1"/>
        <rFont val="Calibri"/>
        <family val="2"/>
        <scheme val="minor"/>
      </rPr>
      <t xml:space="preserve">  • A municipal water quality report issued not more than one year before enrollment or the start of subscription contains concentrations of at least three of the organic contaminants below. All reported organic contaminants comply with the following thresholds:¹      	  
      •  Benzene: 0.01 mg/L.  	  
      •  Benzo[a]pyrene: 0.0007 mg/L.  	  
      •  Carbon tetrachloride: 0.004 mg/L.  	  
      •  1,2-Dichloroethane: 0.03 mg/L.  	  
      •  Tetrachloroethene (Tetrachloroethylene): 0.04 mg/L.  	  
      •  Toluene: 0.7 mg/L.  	  
      •  Trichloroethene: 0.02 mg/L.  	  
      •  2,4,6-Trichlorophenol: 0.2 mg/L.  	  
      •  Vinyl Chloride: 0.0003 mg/L.  	  
      •  Xylenes (o-, m- and p-): 0.5 mg/L.
</t>
    </r>
    <r>
      <rPr>
        <b/>
        <sz val="11"/>
        <color rgb="FF000000"/>
        <rFont val="Calibri"/>
      </rPr>
      <t xml:space="preserve">
OR</t>
    </r>
  </si>
  <si>
    <r>
      <rPr>
        <b/>
        <sz val="11"/>
        <color rgb="FF000000"/>
        <rFont val="Calibri"/>
      </rPr>
      <t xml:space="preserve">Option 2: UV system maintenance and inspection
</t>
    </r>
    <r>
      <rPr>
        <sz val="12"/>
        <color theme="1"/>
        <rFont val="Calibri"/>
        <family val="2"/>
        <scheme val="minor"/>
      </rPr>
      <t xml:space="preserve">The following requirements are met:
</t>
    </r>
    <r>
      <rPr>
        <sz val="12"/>
        <color theme="1"/>
        <rFont val="Calibri"/>
        <family val="2"/>
        <scheme val="minor"/>
      </rPr>
      <t xml:space="preserve">  • Evidence that the ultraviolet lamps have been replaced or maintained, according to manufacturer's recommendation is submitted annually through the WELL digital platform.
</t>
    </r>
    <r>
      <rPr>
        <sz val="12"/>
        <color theme="1"/>
        <rFont val="Calibri"/>
        <family val="2"/>
        <scheme val="minor"/>
      </rPr>
      <t xml:space="preserve">  • All cooling coils without ultraviolet lamps (if applicable) are inspected on a quarterly basis for mold growth and cleaned if necessary. Dated photos demonstrating adherence are submitted annually through the WELL digital platform.
</t>
    </r>
  </si>
  <si>
    <r>
      <rPr>
        <b/>
        <sz val="11"/>
        <color rgb="FF000000"/>
        <rFont val="Calibri"/>
      </rPr>
      <t xml:space="preserve">Option 1: UV system design
</t>
    </r>
    <r>
      <rPr>
        <sz val="12"/>
        <color theme="1"/>
        <rFont val="Calibri"/>
        <family val="2"/>
        <scheme val="minor"/>
      </rPr>
      <t xml:space="preserve">The following requirements are met:
</t>
    </r>
    <r>
      <rPr>
        <sz val="12"/>
        <color theme="1"/>
        <rFont val="Calibri"/>
        <family val="2"/>
        <scheme val="minor"/>
      </rPr>
      <t xml:space="preserve">  • All central air handling units use ultraviolet lamps to irradiate the surfaces of the cooling coils and drain pans
</t>
    </r>
    <r>
      <rPr>
        <sz val="12"/>
        <color theme="1"/>
        <rFont val="Calibri"/>
        <family val="2"/>
        <scheme val="minor"/>
      </rPr>
      <t xml:space="preserve">  • All cooling coils and drain pans associated with fan coil units either:    
      •  Are irradiated by ultraviolet lamps.    
      •  May be opened for inspection for mold growth and cleaned, if necessary.
</t>
    </r>
    <r>
      <rPr>
        <b/>
        <sz val="11"/>
        <color rgb="FF000000"/>
        <rFont val="Calibri"/>
      </rPr>
      <t xml:space="preserve">
AND</t>
    </r>
  </si>
  <si>
    <r>
      <rPr>
        <b/>
        <sz val="11"/>
        <color rgb="FF000000"/>
        <rFont val="Calibri"/>
      </rPr>
      <t xml:space="preserve">Option 2: Filter maintenance
</t>
    </r>
    <r>
      <rPr>
        <sz val="12"/>
        <color theme="1"/>
        <rFont val="Calibri"/>
        <family val="2"/>
        <scheme val="minor"/>
      </rPr>
      <t xml:space="preserve">If filters or other air treatment is used, the  following requirement is met:
</t>
    </r>
    <r>
      <rPr>
        <sz val="12"/>
        <color theme="1"/>
        <rFont val="Calibri"/>
        <family val="2"/>
        <scheme val="minor"/>
      </rPr>
      <t xml:space="preserve">  • Evidence that the filter or device has been replaced or maintained according to the manufacturer's recommendation is submitted annually through the WELL digital platform.
</t>
    </r>
  </si>
  <si>
    <r>
      <rPr>
        <b/>
        <sz val="11"/>
        <color rgb="FF000000"/>
        <rFont val="Calibri"/>
      </rPr>
      <t xml:space="preserve">Option 1: Air supply requirements
</t>
    </r>
    <r>
      <rPr>
        <sz val="12"/>
        <color theme="1"/>
        <rFont val="Calibri"/>
        <family val="2"/>
        <scheme val="minor"/>
      </rPr>
      <t xml:space="preserve">All occupiable spaces utilize one of the following  strategies:
</t>
    </r>
    <r>
      <rPr>
        <sz val="12"/>
        <color theme="1"/>
        <rFont val="Calibri"/>
        <family val="2"/>
        <scheme val="minor"/>
      </rPr>
      <t xml:space="preserve">  • 100% outdoor air (i.e., supply air has not recirculated from within the building).
</t>
    </r>
    <r>
      <rPr>
        <sz val="12"/>
        <color theme="1"/>
        <rFont val="Calibri"/>
        <family val="2"/>
        <scheme val="minor"/>
      </rPr>
      <t xml:space="preserve">  • Partially recirculated air which has been treated with the following:    
      •  Activated carbon filter.    
      •  At least one of the following: (i) Media filter with PM2.5 removal of ≥90% (e.g., MERV 14 or F8), (ii) UVGI within the ducts to treat the moving air, or (iii) upper-room UVGI.
</t>
    </r>
    <r>
      <rPr>
        <sz val="12"/>
        <color theme="1"/>
        <rFont val="Calibri"/>
        <family val="2"/>
        <scheme val="minor"/>
      </rPr>
      <t xml:space="preserve">  • Partially recirculated air and include air purification/cleaning devices within the space (with a quantity appropriate to the room volume or area, based on manufacturer specification) that include the following:    
      •  Activated carbon filter.    
      •  Media filter with PM2.5 removal of ≥90% (e.g., MERV 14 or F8) or UVGI.
</t>
    </r>
    <r>
      <rPr>
        <b/>
        <sz val="11"/>
        <color rgb="FF000000"/>
        <rFont val="Calibri"/>
      </rPr>
      <t xml:space="preserve">
AND</t>
    </r>
  </si>
  <si>
    <r>
      <rPr>
        <b/>
        <sz val="11"/>
        <color rgb="FF000000"/>
        <rFont val="Calibri"/>
      </rPr>
      <t xml:space="preserve">Option 2: Filter maintenance
</t>
    </r>
    <r>
      <rPr>
        <sz val="12"/>
        <color theme="1"/>
        <rFont val="Calibri"/>
        <family val="2"/>
        <scheme val="minor"/>
      </rPr>
      <t xml:space="preserve">The following requirement is met:
</t>
    </r>
    <r>
      <rPr>
        <sz val="12"/>
        <color theme="1"/>
        <rFont val="Calibri"/>
        <family val="2"/>
        <scheme val="minor"/>
      </rPr>
      <t xml:space="preserve">  • Evidence that the filter has been replaced according to the manufacturer's recommendation is submitted annually through the WELL digital platform.
</t>
    </r>
  </si>
  <si>
    <r>
      <rPr>
        <b/>
        <sz val="11"/>
        <color rgb="FF000000"/>
        <rFont val="Calibri"/>
      </rPr>
      <t xml:space="preserve">Option 1: Filtration levels
</t>
    </r>
    <r>
      <rPr>
        <sz val="12"/>
        <color theme="1"/>
        <rFont val="Calibri"/>
        <family val="2"/>
        <scheme val="minor"/>
      </rPr>
      <t xml:space="preserve">The following requirement is met:
</t>
    </r>
    <r>
      <rPr>
        <sz val="12"/>
        <color theme="1"/>
        <rFont val="Calibri"/>
        <family val="2"/>
        <scheme val="minor"/>
      </rPr>
      <t xml:space="preserve">  • Media filters are used in the ventilation system to filter outdoor air supplied to the space, in accordance with thresholds specified in the table below 
  Annual Average Outdoor PM2.5Threshold    Minimum Air Filtration Level (PM2.5 removal)   
23 µg/m³ or less    ≥80% (e.g., MERV 12 or M6)     
24–39 µg/m³    ≥90% (e.g., MERV 14 or F8)     
40 µg/m³ or greater    ≥95% (e.g., MERV 16 or E10)
</t>
    </r>
    <r>
      <rPr>
        <b/>
        <sz val="11"/>
        <color rgb="FF000000"/>
        <rFont val="Calibri"/>
      </rPr>
      <t xml:space="preserve">
AND</t>
    </r>
  </si>
  <si>
    <r>
      <rPr>
        <b/>
        <sz val="11"/>
        <color rgb="FF000000"/>
        <rFont val="Calibri"/>
      </rPr>
      <t xml:space="preserve">Option 3: Engine exhaust reduction
</t>
    </r>
    <r>
      <rPr>
        <sz val="12"/>
        <color theme="1"/>
        <rFont val="Calibri"/>
        <family val="2"/>
        <scheme val="minor"/>
      </rPr>
      <t xml:space="preserve">The following requirement is met:
</t>
    </r>
    <r>
      <rPr>
        <sz val="12"/>
        <color theme="1"/>
        <rFont val="Calibri"/>
        <family val="2"/>
        <scheme val="minor"/>
      </rPr>
      <t xml:space="preserve">  • Vehicle engine idling for more than 30 seconds is prohibited in all pick-up, drop-off and parking areas at the building site controlled by the project. "No idling" signage is present at these locations indicating this rule.
</t>
    </r>
  </si>
  <si>
    <r>
      <rPr>
        <b/>
        <sz val="11"/>
        <color rgb="FF000000"/>
        <rFont val="Calibri"/>
      </rPr>
      <t xml:space="preserve">Option 2: Low-emission combustion sources
</t>
    </r>
    <r>
      <rPr>
        <sz val="12"/>
        <color theme="1"/>
        <rFont val="Calibri"/>
        <family val="2"/>
        <scheme val="minor"/>
      </rPr>
      <t xml:space="preserve">Equipment used by the project for heating, cooling, water heating, process heating or power generation (including back-up, if used for more than 200 hours per year) meets some combination of the following requirements:
</t>
    </r>
    <r>
      <rPr>
        <sz val="12"/>
        <color theme="1"/>
        <rFont val="Calibri"/>
        <family val="2"/>
        <scheme val="minor"/>
      </rPr>
      <t xml:space="preserve">  • Comply with California’s South Coast Air Quality Management District emission rules for pollution
</t>
    </r>
    <r>
      <rPr>
        <sz val="12"/>
        <color theme="1"/>
        <rFont val="Calibri"/>
        <family val="2"/>
        <scheme val="minor"/>
      </rPr>
      <t xml:space="preserve">  • Are electric.
</t>
    </r>
    <r>
      <rPr>
        <sz val="12"/>
        <color theme="1"/>
        <rFont val="Calibri"/>
        <family val="2"/>
        <scheme val="minor"/>
      </rPr>
      <t xml:space="preserve">  • Are supplied by district heating or cooling.
</t>
    </r>
    <r>
      <rPr>
        <b/>
        <sz val="11"/>
        <color rgb="FF000000"/>
        <rFont val="Calibri"/>
      </rPr>
      <t xml:space="preserve">
AND</t>
    </r>
  </si>
  <si>
    <r>
      <rPr>
        <b/>
        <sz val="11"/>
        <color rgb="FF000000"/>
        <rFont val="Calibri"/>
      </rPr>
      <t xml:space="preserve">Option 1: Appliance and heater combustion ban
</t>
    </r>
    <r>
      <rPr>
        <sz val="12"/>
        <color theme="1"/>
        <rFont val="Calibri"/>
        <family val="2"/>
        <scheme val="minor"/>
      </rPr>
      <t xml:space="preserve">The following requirement is met:
</t>
    </r>
    <r>
      <rPr>
        <sz val="12"/>
        <color theme="1"/>
        <rFont val="Calibri"/>
        <family val="2"/>
        <scheme val="minor"/>
      </rPr>
      <t xml:space="preserve">  • Combustion-based fireplaces, stoves, space heaters, ranges and ovens are not used in occupiable spaces
</t>
    </r>
    <r>
      <rPr>
        <b/>
        <sz val="11"/>
        <color rgb="FF000000"/>
        <rFont val="Calibri"/>
      </rPr>
      <t xml:space="preserve">
AND</t>
    </r>
  </si>
  <si>
    <r>
      <rPr>
        <b/>
        <sz val="11"/>
        <color rgb="FF000000"/>
        <rFont val="Calibri"/>
      </rPr>
      <t xml:space="preserve">Option 2: Building entry maintenance
</t>
    </r>
    <r>
      <rPr>
        <sz val="12"/>
        <color theme="1"/>
        <rFont val="Calibri"/>
        <family val="2"/>
        <scheme val="minor"/>
      </rPr>
      <t xml:space="preserve">Building entryway systems are cleaned, as follows:
</t>
    </r>
    <r>
      <rPr>
        <sz val="12"/>
        <color theme="1"/>
        <rFont val="Calibri"/>
        <family val="2"/>
        <scheme val="minor"/>
      </rPr>
      <t xml:space="preserve">  • Wet-cleaned at least once a week, or as instructed by manufacturer.
</t>
    </r>
    <r>
      <rPr>
        <sz val="12"/>
        <color theme="1"/>
        <rFont val="Calibri"/>
        <family val="2"/>
        <scheme val="minor"/>
      </rPr>
      <t xml:space="preserve">  • Vacuumed at least once a day, or as instructed by manufacturer.
</t>
    </r>
  </si>
  <si>
    <r>
      <rPr>
        <b/>
        <sz val="11"/>
        <color rgb="FF000000"/>
        <rFont val="Calibri"/>
      </rPr>
      <t xml:space="preserve">Option 1: Building entry design
</t>
    </r>
    <r>
      <rPr>
        <sz val="12"/>
        <color theme="1"/>
        <rFont val="Calibri"/>
        <family val="2"/>
        <scheme val="minor"/>
      </rPr>
      <t xml:space="preserve">For all regularly used entrances that have pedestrian traffic to the building surroundings (not including balconies or terraces), the following design features are present:
</t>
    </r>
    <r>
      <rPr>
        <sz val="12"/>
        <color theme="1"/>
        <rFont val="Calibri"/>
        <family val="2"/>
        <scheme val="minor"/>
      </rPr>
      <t xml:space="preserve">  • The building includes an entryway system composed of grilles, grates, slots or rollout mats or removable carpet tiles that are at least the width of the entrance and 10 ft long in the primary direction of travel (sum of indoor and outdoor length)
</t>
    </r>
    <r>
      <rPr>
        <sz val="12"/>
        <color theme="1"/>
        <rFont val="Calibri"/>
        <family val="2"/>
        <scheme val="minor"/>
      </rPr>
      <t xml:space="preserve">  • One of the below is in place to slow the movement of air from outdoors to indoors:      	  
      •  Building entry vestibule with two typically closed doorways.  	  
      •  Revolving entrance doors.  	  
      •  For buildings whose entrance is outside of the project boundary or that are located in a building whose entrance lobby is not regularly occupied, at least three typically shut doors that separate an occupiable space within the project boundary from the outdoors.
</t>
    </r>
    <r>
      <rPr>
        <b/>
        <sz val="11"/>
        <color rgb="FF000000"/>
        <rFont val="Calibri"/>
      </rPr>
      <t xml:space="preserve">
AND</t>
    </r>
  </si>
  <si>
    <r>
      <rPr>
        <b/>
        <sz val="11"/>
        <color rgb="FF000000"/>
        <rFont val="Calibri"/>
      </rPr>
      <t xml:space="preserve">Option 2: Reporting &amp; maintenance
</t>
    </r>
    <r>
      <rPr>
        <sz val="12"/>
        <color theme="1"/>
        <rFont val="Calibri"/>
        <family val="2"/>
        <scheme val="minor"/>
      </rPr>
      <t xml:space="preserve">The following requirements are met:
</t>
    </r>
    <r>
      <rPr>
        <sz val="12"/>
        <color theme="1"/>
        <rFont val="Calibri"/>
        <family val="2"/>
        <scheme val="minor"/>
      </rPr>
      <t xml:space="preserve">  • Data are submitted annually through the WELL digital platform.
</t>
    </r>
    <r>
      <rPr>
        <sz val="12"/>
        <color theme="1"/>
        <rFont val="Calibri"/>
        <family val="2"/>
        <scheme val="minor"/>
      </rPr>
      <t xml:space="preserve">  • Proof of calibration or replacement is submitted annually in accordance with the requirements of the WELL Performance Verification Guidebook.
</t>
    </r>
  </si>
  <si>
    <r>
      <rPr>
        <b/>
        <sz val="11"/>
        <color rgb="FF000000"/>
        <rFont val="Calibri"/>
      </rPr>
      <t xml:space="preserve">Option 1: Sensor requirements
</t>
    </r>
    <r>
      <rPr>
        <sz val="12"/>
        <color theme="1"/>
        <rFont val="Calibri"/>
        <family val="2"/>
        <scheme val="minor"/>
      </rPr>
      <t xml:space="preserve">The project deploys monitors that measure at least three of the following parameters, in compliance with the requirements outlined in the Continuous Monitoring Protocols of the Performance Verification Guidebook:
</t>
    </r>
    <r>
      <rPr>
        <sz val="12"/>
        <color theme="1"/>
        <rFont val="Calibri"/>
        <family val="2"/>
        <scheme val="minor"/>
      </rPr>
      <t xml:space="preserve">  • PM2.5 or PM10.
</t>
    </r>
    <r>
      <rPr>
        <sz val="12"/>
        <color theme="1"/>
        <rFont val="Calibri"/>
        <family val="2"/>
        <scheme val="minor"/>
      </rPr>
      <t xml:space="preserve">  • Carbon dioxide.
</t>
    </r>
    <r>
      <rPr>
        <sz val="12"/>
        <color theme="1"/>
        <rFont val="Calibri"/>
        <family val="2"/>
        <scheme val="minor"/>
      </rPr>
      <t xml:space="preserve">  • Carbon monoxide.
</t>
    </r>
    <r>
      <rPr>
        <sz val="12"/>
        <color theme="1"/>
        <rFont val="Calibri"/>
        <family val="2"/>
        <scheme val="minor"/>
      </rPr>
      <t xml:space="preserve">  • Ozone.
</t>
    </r>
    <r>
      <rPr>
        <sz val="12"/>
        <color theme="1"/>
        <rFont val="Calibri"/>
        <family val="2"/>
        <scheme val="minor"/>
      </rPr>
      <t xml:space="preserve">  • Nitrogen dioxide.
</t>
    </r>
    <r>
      <rPr>
        <sz val="12"/>
        <color theme="1"/>
        <rFont val="Calibri"/>
        <family val="2"/>
        <scheme val="minor"/>
      </rPr>
      <t xml:space="preserve">  • Total VOCs.
</t>
    </r>
    <r>
      <rPr>
        <sz val="12"/>
        <color theme="1"/>
        <rFont val="Calibri"/>
        <family val="2"/>
        <scheme val="minor"/>
      </rPr>
      <t xml:space="preserve">  • Formaldehyde.
</t>
    </r>
    <r>
      <rPr>
        <b/>
        <sz val="11"/>
        <color rgb="FF000000"/>
        <rFont val="Calibri"/>
      </rPr>
      <t xml:space="preserve">
AND</t>
    </r>
  </si>
  <si>
    <r>
      <rPr>
        <b/>
        <sz val="11"/>
        <color rgb="FF000000"/>
        <rFont val="Calibri"/>
      </rPr>
      <t xml:space="preserve">Option 2: Window operation
</t>
    </r>
    <r>
      <rPr>
        <sz val="12"/>
        <color theme="1"/>
        <rFont val="Calibri"/>
        <family val="2"/>
        <scheme val="minor"/>
      </rPr>
      <t xml:space="preserve">Indicator lights at windows (at least one per room with windows) cue occupants when the conditions outside are suitable for opening windows:
</t>
    </r>
    <r>
      <rPr>
        <sz val="12"/>
        <color theme="1"/>
        <rFont val="Calibri"/>
        <family val="2"/>
        <scheme val="minor"/>
      </rPr>
      <t xml:space="preserve">  • PM2.5: 15 µg/m³ or lower.
</t>
    </r>
    <r>
      <rPr>
        <sz val="12"/>
        <color theme="1"/>
        <rFont val="Calibri"/>
        <family val="2"/>
        <scheme val="minor"/>
      </rPr>
      <t xml:space="preserve">  • Dry-bulb temperature: within 15 °F of indoor air temperature setpoint.
</t>
    </r>
    <r>
      <rPr>
        <sz val="12"/>
        <color theme="1"/>
        <rFont val="Calibri"/>
        <family val="2"/>
        <scheme val="minor"/>
      </rPr>
      <t xml:space="preserve">  • Relative Humidity: 65% or lower.
</t>
    </r>
  </si>
  <si>
    <r>
      <rPr>
        <b/>
        <sz val="11"/>
        <color rgb="FF000000"/>
        <rFont val="Calibri"/>
      </rPr>
      <t xml:space="preserve">Option 1: Outdoor air measurement
</t>
    </r>
    <r>
      <rPr>
        <sz val="12"/>
        <color theme="1"/>
        <rFont val="Calibri"/>
        <family val="2"/>
        <scheme val="minor"/>
      </rPr>
      <t xml:space="preserve">The following requirement is met:
</t>
    </r>
    <r>
      <rPr>
        <sz val="12"/>
        <color theme="1"/>
        <rFont val="Calibri"/>
        <family val="2"/>
        <scheme val="minor"/>
      </rPr>
      <t xml:space="preserve">  • Outdoor levels of PM2.5, temperature and humidity are monitored at intervals of at least once per hour, based on a data-gathering station located within 2.5 mi of the building. This monitoring system may be operated by the project or by another entity (e.g., a government).
</t>
    </r>
    <r>
      <rPr>
        <b/>
        <sz val="11"/>
        <color rgb="FF000000"/>
        <rFont val="Calibri"/>
      </rPr>
      <t xml:space="preserve">
AND</t>
    </r>
  </si>
  <si>
    <r>
      <rPr>
        <b/>
        <sz val="11"/>
        <color rgb="FF000000"/>
        <rFont val="Calibri"/>
      </rPr>
      <t xml:space="preserve">Option 2: Personalized ventilation system
</t>
    </r>
    <r>
      <rPr>
        <sz val="12"/>
        <color theme="1"/>
        <rFont val="Calibri"/>
        <family val="2"/>
        <scheme val="minor"/>
      </rPr>
      <t xml:space="preserve">For at least 50% of workstations, the following requirements are met:
</t>
    </r>
    <r>
      <rPr>
        <sz val="12"/>
        <color theme="1"/>
        <rFont val="Calibri"/>
        <family val="2"/>
        <scheme val="minor"/>
      </rPr>
      <t xml:space="preserve">  • Outdoor air is supplied in the breathing zone, with an airspeed of no greater than 50 fpm at the occupant's head
</t>
    </r>
    <r>
      <rPr>
        <sz val="12"/>
        <color theme="1"/>
        <rFont val="Calibri"/>
        <family val="2"/>
        <scheme val="minor"/>
      </rPr>
      <t xml:space="preserve">  • The return air diffusers are located more than 9.8 ft above the floor
</t>
    </r>
  </si>
  <si>
    <r>
      <rPr>
        <b/>
        <sz val="11"/>
        <color rgb="FF000000"/>
        <rFont val="Calibri"/>
      </rPr>
      <t xml:space="preserve">Option 1: Displacement ventilation system
</t>
    </r>
    <r>
      <rPr>
        <sz val="12"/>
        <color theme="1"/>
        <rFont val="Calibri"/>
        <family val="2"/>
        <scheme val="minor"/>
      </rPr>
      <t xml:space="preserve">The project uses a displacement ventilation system in at least 90% of regularly occupied spaces, with one of the following as a basis for design:
</t>
    </r>
    <r>
      <rPr>
        <sz val="12"/>
        <color theme="1"/>
        <rFont val="Calibri"/>
        <family val="2"/>
        <scheme val="minor"/>
      </rPr>
      <t xml:space="preserve">  • ASHRAE Guidelines RP-949
</t>
    </r>
    <r>
      <rPr>
        <sz val="12"/>
        <color theme="1"/>
        <rFont val="Calibri"/>
        <family val="2"/>
        <scheme val="minor"/>
      </rPr>
      <t xml:space="preserve">  • ASHRAE 62.1-2019, "Stratified Air Distribution Systems (Section 6.2.1.2.1)
</t>
    </r>
    <r>
      <rPr>
        <sz val="12"/>
        <color theme="1"/>
        <rFont val="Calibri"/>
        <family val="2"/>
        <scheme val="minor"/>
      </rPr>
      <t xml:space="preserve">  • REHVA Guidebook No. 01 (Displacement Ventilation in non-industrial premises)
</t>
    </r>
    <r>
      <rPr>
        <b/>
        <sz val="11"/>
        <color rgb="FF000000"/>
        <rFont val="Calibri"/>
      </rPr>
      <t xml:space="preserve">
OR</t>
    </r>
  </si>
  <si>
    <r>
      <rPr>
        <b/>
        <sz val="11"/>
        <color rgb="FF000000"/>
        <rFont val="Calibri"/>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750 ppm or less.
</t>
    </r>
    <r>
      <rPr>
        <sz val="12"/>
        <color theme="1"/>
        <rFont val="Calibri"/>
        <family val="2"/>
        <scheme val="minor"/>
      </rPr>
      <t xml:space="preserve">  • Not more than 350 ppm above outdoor levels.
</t>
    </r>
  </si>
  <si>
    <r>
      <rPr>
        <b/>
        <sz val="11"/>
        <color rgb="FF000000"/>
        <rFont val="Calibri"/>
      </rPr>
      <t xml:space="preserve">Option 3: Enhanced natural ventilation
</t>
    </r>
    <r>
      <rPr>
        <sz val="12"/>
        <color theme="1"/>
        <rFont val="Calibri"/>
        <family val="2"/>
        <scheme val="minor"/>
      </rPr>
      <t xml:space="preserve">For naturally ventilated projects, the following requirement is met:
</t>
    </r>
    <r>
      <rPr>
        <sz val="12"/>
        <color theme="1"/>
        <rFont val="Calibri"/>
        <family val="2"/>
        <scheme val="minor"/>
      </rPr>
      <t xml:space="preserve">  • Implement an engineered natural ventilation system that is sufficient to keep CO2 levels in the breathing zone of all regularly occupied spaces below the specified thresholds at the maximum intended occupancies:   
 	Tier 	Threshold 	  	Threshold 	Points 
 	1 	900 ppm 	OR 	500 ppm above outdoor levels 	 1   
 	2 	750 ppm 	OR 	350 ppm above outdoor levels 	 2
</t>
    </r>
    <r>
      <rPr>
        <b/>
        <sz val="11"/>
        <color rgb="FF000000"/>
        <rFont val="Calibri"/>
      </rPr>
      <t xml:space="preserve">
OR</t>
    </r>
  </si>
  <si>
    <r>
      <rPr>
        <b/>
        <sz val="11"/>
        <color rgb="FF000000"/>
        <rFont val="Calibri"/>
      </rPr>
      <t xml:space="preserve">Option 2: Demand control ventilation
</t>
    </r>
    <r>
      <rPr>
        <sz val="12"/>
        <color theme="1"/>
        <rFont val="Calibri"/>
        <family val="2"/>
        <scheme val="minor"/>
      </rPr>
      <t xml:space="preserve">For mechanically ventilated projects, the following requirements are met in at least 90% of regularly occupied spaces:
</t>
    </r>
    <r>
      <rPr>
        <sz val="12"/>
        <color theme="1"/>
        <rFont val="Calibri"/>
        <family val="2"/>
        <scheme val="minor"/>
      </rPr>
      <t xml:space="preserve">  • A demand-controlled ventilation (DCV) system regulates the outdoor air ventilation rate to keep CO2 levels less than the thresholds specified in the table below, at the maximum intended occupancy:    
 	Tier 	Threshold 	  	Threshold 	Points 
 	1 	900 ppm 	OR 	500 ppm above outdoor levels 	    1   
 	2 	750 ppm 	OR 	350 ppm above outdoor levels 	 2
</t>
    </r>
    <r>
      <rPr>
        <sz val="12"/>
        <color theme="1"/>
        <rFont val="Calibri"/>
        <family val="2"/>
        <scheme val="minor"/>
      </rPr>
      <t xml:space="preserve">  • Carbon dioxide is measured at the return air diffusers or in the breathing zone at least 3.3 ft away from doors, windows, air supply diffusers or occupants. At least one sensor is used for each occupancy zone (or per air handling unit, if a single zone is served by multiple air handling units). If the occupancy density/pattern/usage is substantially different in two adjacent areas, each area must be considered a separate zone.
</t>
    </r>
    <r>
      <rPr>
        <b/>
        <sz val="11"/>
        <color rgb="FF000000"/>
        <rFont val="Calibri"/>
      </rPr>
      <t xml:space="preserve">
OR</t>
    </r>
  </si>
  <si>
    <r>
      <rPr>
        <b/>
        <sz val="11"/>
        <color rgb="FF000000"/>
        <rFont val="Calibri"/>
      </rPr>
      <t xml:space="preserve">Option 1: Increased air supply
</t>
    </r>
    <r>
      <rPr>
        <sz val="12"/>
        <color theme="1"/>
        <rFont val="Calibri"/>
        <family val="2"/>
        <scheme val="minor"/>
      </rPr>
      <t xml:space="preserve">For mechanically ventilated projects, the following requirement is met in all occupiable spaces:
</t>
    </r>
    <r>
      <rPr>
        <sz val="12"/>
        <color theme="1"/>
        <rFont val="Calibri"/>
        <family val="2"/>
        <scheme val="minor"/>
      </rPr>
      <t xml:space="preserve">  • Exceed outdoor air supply rates described in one of the ventilation guidelines listed in Feature A03 Part 1 by the percentages shown in the table below:      	  		 
  			 	Tier  			 	Thresholds  			 	Points  		  		 
  			1  			30%  			 	  			 1  			  		  		 
  			2  			60%  			 	  			 2
</t>
    </r>
    <r>
      <rPr>
        <b/>
        <sz val="11"/>
        <color rgb="FF000000"/>
        <rFont val="Calibri"/>
      </rPr>
      <t xml:space="preserve">
OR</t>
    </r>
  </si>
  <si>
    <t xml:space="preserve">For construction occurring after enrollment or the start of subscription, the following requirements are met:
  • Ducts are maintained per one of the below:      	  
      •  Ducts are sealed and protected from possible contamination during construction  	  
      •  Ducts are cleaned prior to installing registers, grills and diffusers.
  • If permanently installed ventilation system is operating during construction, filters must meet the following:       	  
      •  Media filters with a PM10 removal rating of at least 70% (e.g., MERV 8) are used to filter return air  	  
      •  All filters are replaced prior to occupancy
  • The project implements the following moisture and dust management procedures:      	  
      •  Carpets, acoustical ceiling panels, fabric wall coverings, insulation, upholstery and furnishings and other absorptive materials are stored separately in a designated area protected from moisture damage  	  
      •  All active areas of work are isolated from other spaces by sealed doorways or windows or through the use of temporary barriers  	  
      •  Walk-off mats are used at entryways to reduce the transfer of dirt and pollutants  	  
      •  Saws and similar tools use dust guards or collectors to capture generated dust
</t>
  </si>
  <si>
    <r>
      <rPr>
        <b/>
        <sz val="11"/>
        <color rgb="FF000000"/>
        <rFont val="Calibri"/>
      </rPr>
      <t xml:space="preserve">Option 4: Ventilation monitoring
</t>
    </r>
    <r>
      <rPr>
        <sz val="12"/>
        <color theme="1"/>
        <rFont val="Calibri"/>
        <family val="2"/>
        <scheme val="minor"/>
      </rPr>
      <t xml:space="preserve">One of the following carbon dioxide thresholds is met in occupiable spaces:
</t>
    </r>
    <r>
      <rPr>
        <sz val="12"/>
        <color theme="1"/>
        <rFont val="Calibri"/>
        <family val="2"/>
        <scheme val="minor"/>
      </rPr>
      <t xml:space="preserve">  • 900 ppm or less.
</t>
    </r>
    <r>
      <rPr>
        <sz val="12"/>
        <color theme="1"/>
        <rFont val="Calibri"/>
        <family val="2"/>
        <scheme val="minor"/>
      </rPr>
      <t xml:space="preserve">  • Not more than 500 ppm above outdoor levels.
</t>
    </r>
  </si>
  <si>
    <r>
      <rPr>
        <b/>
        <sz val="11"/>
        <color rgb="FF000000"/>
        <rFont val="Calibri"/>
      </rPr>
      <t xml:space="preserve">Option 3: Naturally ventilated spaces in areas with elevated particulate matter
</t>
    </r>
    <r>
      <rPr>
        <sz val="12"/>
        <color theme="1"/>
        <rFont val="Calibri"/>
        <family val="2"/>
        <scheme val="minor"/>
      </rPr>
      <t xml:space="preserve">For naturally ventilated projects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&amp;ndash; Natural ventilation strategies and Chapter 4 &amp;ndash;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35 &amp;mu;g/m&amp;sup3;  	  
      •  PM10 less than 70 &amp;mu;g/m&amp;sup3;
</t>
    </r>
    <r>
      <rPr>
        <b/>
        <sz val="11"/>
        <color rgb="FF000000"/>
        <rFont val="Calibri"/>
      </rPr>
      <t xml:space="preserve">
OR</t>
    </r>
  </si>
  <si>
    <r>
      <rPr>
        <b/>
        <sz val="11"/>
        <color rgb="FF000000"/>
        <rFont val="Calibri"/>
      </rPr>
      <t xml:space="preserve">Option 2: Naturally ventilated spaces
</t>
    </r>
    <r>
      <rPr>
        <sz val="12"/>
        <color theme="1"/>
        <rFont val="Calibri"/>
        <family val="2"/>
        <scheme val="minor"/>
      </rPr>
      <t xml:space="preserve">For naturally ventilated projects with no mechanical ventilation, the following requirements are met:
</t>
    </r>
    <r>
      <rPr>
        <sz val="12"/>
        <color theme="1"/>
        <rFont val="Calibri"/>
        <family val="2"/>
        <scheme val="minor"/>
      </rPr>
      <t xml:space="preserve">  • One or more of the following design criteria, which must describe ventilation rates for at least 90% of the project area:      	  
      •  Natural Ventilation Procedure in ASHRAE 62.1-2010 or any more recent version  	  
      •  CIBSE AM10: Natural Ventilation in Non-Domestic Buildings (2005 or any more recent version) Section 2.4 &amp;ndash; Natural ventilation strategies and Chapter 4 &amp;ndash; Design Calculations  	  
      •  AS 1668.4-2012 or any more recent version  	  
      •  Any reference in Option 1, which describes natural ventilation procedures.
</t>
    </r>
    <r>
      <rPr>
        <sz val="12"/>
        <color theme="1"/>
        <rFont val="Calibri"/>
        <family val="2"/>
        <scheme val="minor"/>
      </rPr>
      <t xml:space="preserve">  • Vents and windows used to meet the ventilation requirements in one of the standards mentioned above are permanently open or have controls to prevent their closure during periods of occupancy. (Operable windows not used in ventilation calculations may be user operated.)
</t>
    </r>
    <r>
      <rPr>
        <sz val="12"/>
        <color theme="1"/>
        <rFont val="Calibri"/>
        <family val="2"/>
        <scheme val="minor"/>
      </rPr>
      <t xml:space="preserve">  • Outdoor air meets the following thresholds as an average for the previous year:      	  
      •  PM2.5 less than 15 &amp;mu;g/m&amp;sup3;  	  
      •  PM10 less than 30 &amp;mu;g/m&amp;sup3;
</t>
    </r>
    <r>
      <rPr>
        <b/>
        <sz val="11"/>
        <color rgb="FF000000"/>
        <rFont val="Calibri"/>
      </rPr>
      <t xml:space="preserve">
OR</t>
    </r>
  </si>
  <si>
    <r>
      <rPr>
        <b/>
        <sz val="11"/>
        <color rgb="FF000000"/>
        <rFont val="Calibri"/>
      </rPr>
      <t xml:space="preserve">Option 1: Mechanically ventilated spaces
</t>
    </r>
    <r>
      <rPr>
        <sz val="12"/>
        <color theme="1"/>
        <rFont val="Calibri"/>
        <family val="2"/>
        <scheme val="minor"/>
      </rPr>
      <t xml:space="preserve">For mechanically ventilated projects, one of the following requirements is met:
</t>
    </r>
    <r>
      <rPr>
        <sz val="12"/>
        <color theme="1"/>
        <rFont val="Calibri"/>
        <family val="2"/>
        <scheme val="minor"/>
      </rPr>
      <t xml:space="preserve">  • Newly installed ventilation systems are designed to meet the supply and exhaust rates set in one or more of the following ventilation guidelines, which must describe ventilation rates for at least 90% of the project area. The ventilation system is scheduled to be tested and balanced after project occupancy:    
      •  ASHRAE 62.1-2010 or any more recent versions (Ventilation Rate Procedure or IAQ Procedure)    
      •  ASHRAE 62.2-2016    
      •  EN 16798-1    
      •  AS 1668.2-2012 or any more recent version    
      •  CIBSE Guide A: Environmental Design, version 2007 or any more recent version
</t>
    </r>
    <r>
      <rPr>
        <sz val="12"/>
        <color theme="1"/>
        <rFont val="Calibri"/>
        <family val="2"/>
        <scheme val="minor"/>
      </rPr>
      <t xml:space="preserve">  • Existing ventilation systems have been tested and balanced to meet supply and exhaust rates set in one or more ventilation guidelines listed above within the last five years.
</t>
    </r>
    <r>
      <rPr>
        <b/>
        <sz val="11"/>
        <color rgb="FF000000"/>
        <rFont val="Calibri"/>
      </rPr>
      <t xml:space="preserve">
OR</t>
    </r>
  </si>
  <si>
    <r>
      <rPr>
        <b/>
        <sz val="11"/>
        <color rgb="FF000000"/>
        <rFont val="Calibri"/>
      </rPr>
      <t xml:space="preserve">Option 2: No applicable outdoor spaces
</t>
    </r>
    <r>
      <rPr>
        <sz val="12"/>
        <color theme="1"/>
        <rFont val="Calibri"/>
        <family val="2"/>
        <scheme val="minor"/>
      </rPr>
      <t xml:space="preserve">The following spaces are not present in the project:
</t>
    </r>
    <r>
      <rPr>
        <sz val="12"/>
        <color theme="1"/>
        <rFont val="Calibri"/>
        <family val="2"/>
        <scheme val="minor"/>
      </rPr>
      <t xml:space="preserve">  • Decks, patios, balconies, rooftops and other occupiable outdoor areas above ground level.
</t>
    </r>
    <r>
      <rPr>
        <sz val="12"/>
        <color theme="1"/>
        <rFont val="Calibri"/>
        <family val="2"/>
        <scheme val="minor"/>
      </rPr>
      <t xml:space="preserve">  • Doors that open to the exterior.
</t>
    </r>
  </si>
  <si>
    <r>
      <rPr>
        <b/>
        <sz val="11"/>
        <color rgb="FF000000"/>
        <rFont val="Calibri"/>
      </rPr>
      <t xml:space="preserve">Option 1: No smoking signage
</t>
    </r>
    <r>
      <rPr>
        <sz val="12"/>
        <color theme="1"/>
        <rFont val="Calibri"/>
        <family val="2"/>
        <scheme val="minor"/>
      </rPr>
      <t xml:space="preserve">Smoking and the use of e-cigarettes is prohibited in the following areas, with permanently mounted signage present to clearly communicate the ban:
</t>
    </r>
    <r>
      <rPr>
        <sz val="12"/>
        <color theme="1"/>
        <rFont val="Calibri"/>
        <family val="2"/>
        <scheme val="minor"/>
      </rPr>
      <t xml:space="preserve">  • Outdoors at ground level within 25 ft (or the maximum extent allowable by local codes) of all entrances, operable windows and building air intakes Signage is present to clearly communicate the ban. In outdoor areas within the project boundary that allow smoking (if any), signs are placed along walkways (not more than 100 ft between signs) that describe the hazards of smoking
</t>
    </r>
    <r>
      <rPr>
        <sz val="12"/>
        <color theme="1"/>
        <rFont val="Calibri"/>
        <family val="2"/>
        <scheme val="minor"/>
      </rPr>
      <t xml:space="preserve">  • On decks, patios, balconies, rooftops and other occupiable outdoor areas above ground level.
</t>
    </r>
    <r>
      <rPr>
        <b/>
        <sz val="11"/>
        <color rgb="FF000000"/>
        <rFont val="Calibri"/>
      </rPr>
      <t xml:space="preserve">
OR</t>
    </r>
  </si>
  <si>
    <r>
      <rPr>
        <b/>
        <sz val="11"/>
        <color rgb="FF000000"/>
        <rFont val="Calibri"/>
      </rPr>
      <t xml:space="preserve">Option 2: Mechanical ventilation
</t>
    </r>
    <r>
      <rPr>
        <sz val="12"/>
        <color theme="1"/>
        <rFont val="Calibri"/>
        <family val="2"/>
        <scheme val="minor"/>
      </rPr>
      <t xml:space="preserve">For regularly occupied spaces at or below grade, the following requirement is met:
</t>
    </r>
    <r>
      <rPr>
        <sz val="12"/>
        <color theme="1"/>
        <rFont val="Calibri"/>
        <family val="2"/>
        <scheme val="minor"/>
      </rPr>
      <t xml:space="preserve">  • All regularly occupied spaces at or below grade meet Feature A03, Part 1, Option 1.
</t>
    </r>
  </si>
  <si>
    <r>
      <rPr>
        <b/>
        <sz val="11"/>
        <color rgb="FF000000"/>
        <rFont val="Calibri"/>
      </rPr>
      <t xml:space="preserve">Option 1: Radon testing
</t>
    </r>
    <r>
      <rPr>
        <sz val="12"/>
        <color theme="1"/>
        <rFont val="Calibri"/>
        <family val="2"/>
        <scheme val="minor"/>
      </rPr>
      <t xml:space="preserve">The following threshold is met in regularly occupiable spaces at or below grade:
</t>
    </r>
    <r>
      <rPr>
        <sz val="12"/>
        <color theme="1"/>
        <rFont val="Calibri"/>
        <family val="2"/>
        <scheme val="minor"/>
      </rPr>
      <t xml:space="preserve">  • Radon: 0.15 Bq/L [4 pCi/L] or lower, as tested by a professional demonstrated not to have a conflict of interest with the WELL project. One test is conducted per 25,000 ft² of regularly occupied space at or below grade.
</t>
    </r>
    <r>
      <rPr>
        <b/>
        <sz val="11"/>
        <color rgb="FF000000"/>
        <rFont val="Calibri"/>
      </rPr>
      <t xml:space="preserve">
OR</t>
    </r>
  </si>
  <si>
    <r>
      <rPr>
        <b/>
        <sz val="11"/>
        <color rgb="FF000000"/>
        <rFont val="Calibri"/>
      </rPr>
      <t xml:space="preserve">Option 2: TVOC continuous monitoring
</t>
    </r>
    <r>
      <rPr>
        <sz val="12"/>
        <color theme="1"/>
        <rFont val="Calibri"/>
        <family val="2"/>
        <scheme val="minor"/>
      </rPr>
      <t xml:space="preserve">The following threshold is met in occupiable spaces:
</t>
    </r>
    <r>
      <rPr>
        <sz val="12"/>
        <color theme="1"/>
        <rFont val="Calibri"/>
        <family val="2"/>
        <scheme val="minor"/>
      </rPr>
      <t xml:space="preserve">  • Total VOC: 500 &amp;micro;g/m&lt;sup&gt;3 &lt;/sup&gt;or lower.
</t>
    </r>
  </si>
  <si>
    <r>
      <rPr>
        <b/>
        <sz val="11"/>
        <color rgb="FF000000"/>
        <rFont val="Calibri"/>
      </rPr>
      <t xml:space="preserve">Option 1: Laboratory-based VOC tests
</t>
    </r>
    <r>
      <rPr>
        <sz val="12"/>
        <color theme="1"/>
        <rFont val="Calibri"/>
        <family val="2"/>
        <scheme val="minor"/>
      </rPr>
      <t xml:space="preserve">The following thresholds are met in occupiable spaces:
</t>
    </r>
    <r>
      <rPr>
        <sz val="12"/>
        <color theme="1"/>
        <rFont val="Calibri"/>
        <family val="2"/>
        <scheme val="minor"/>
      </rPr>
      <t xml:space="preserve">  • Benzene (CAS 71-43-2): 10 µg/m³ or lower
</t>
    </r>
    <r>
      <rPr>
        <sz val="12"/>
        <color theme="1"/>
        <rFont val="Calibri"/>
        <family val="2"/>
        <scheme val="minor"/>
      </rPr>
      <t xml:space="preserve">  • Formaldehyde (CAS 50-00-0): 50 µg/m³ or lower
</t>
    </r>
    <r>
      <rPr>
        <sz val="12"/>
        <color theme="1"/>
        <rFont val="Calibri"/>
        <family val="2"/>
        <scheme val="minor"/>
      </rPr>
      <t xml:space="preserve">  • Toluene (CAS 108-88-3): 300 µg/m³ or lower
</t>
    </r>
    <r>
      <rPr>
        <b/>
        <sz val="11"/>
        <color rgb="FF000000"/>
        <rFont val="Calibri"/>
      </rPr>
      <t xml:space="preserve">
OR</t>
    </r>
  </si>
  <si>
    <r>
      <rPr>
        <b/>
        <sz val="11"/>
        <color rgb="FF000000"/>
        <rFont val="Calibri"/>
      </rPr>
      <t xml:space="preserve">Option 2: Dynamic thresholds in polluted regions
</t>
    </r>
    <r>
      <rPr>
        <sz val="12"/>
        <color theme="1"/>
        <rFont val="Calibri"/>
        <family val="2"/>
        <scheme val="minor"/>
      </rPr>
      <t xml:space="preserve">For projects where the annual average outdoor PM2.5 level is 35 &amp;micro;g/m3 or higher, the following thresholds are met:
</t>
    </r>
    <r>
      <rPr>
        <sz val="12"/>
        <color theme="1"/>
        <rFont val="Calibri"/>
        <family val="2"/>
        <scheme val="minor"/>
      </rPr>
      <t xml:space="preserve">  • PM2.5 equal to 30% of the 24- or 48-hour average of outdoor levels on the day(s) of performance testing.
</t>
    </r>
    <r>
      <rPr>
        <sz val="12"/>
        <color theme="1"/>
        <rFont val="Calibri"/>
        <family val="2"/>
        <scheme val="minor"/>
      </rPr>
      <t xml:space="preserve">  • PM10 equal to 30% of the 24- or 48-hour average of outdoor levels on the day(s) of performance testing.
</t>
    </r>
  </si>
  <si>
    <r>
      <rPr>
        <b/>
        <sz val="11"/>
        <color rgb="FF000000"/>
        <rFont val="Calibri"/>
      </rPr>
      <t xml:space="preserve">Option 1: Acceptable thresholds
</t>
    </r>
    <r>
      <rPr>
        <sz val="12"/>
        <color theme="1"/>
        <rFont val="Calibri"/>
        <family val="2"/>
        <scheme val="minor"/>
      </rPr>
      <t xml:space="preserve">The following threshold is met:
</t>
    </r>
    <r>
      <rPr>
        <sz val="12"/>
        <color theme="1"/>
        <rFont val="Calibri"/>
        <family val="2"/>
        <scheme val="minor"/>
      </rPr>
      <t xml:space="preserve">  • PM2.5: 35 &amp;micro;g/m&amp;sup3; or lower
</t>
    </r>
    <r>
      <rPr>
        <b/>
        <sz val="11"/>
        <color rgb="FF000000"/>
        <rFont val="Calibri"/>
      </rPr>
      <t xml:space="preserve">
OR</t>
    </r>
  </si>
  <si>
    <r>
      <rPr>
        <b/>
        <sz val="11"/>
        <color rgb="FF000000"/>
        <rFont val="Calibri"/>
      </rPr>
      <t xml:space="preserve">Option 3: Dynamic thresholds in polluted regions
</t>
    </r>
    <r>
      <rPr>
        <sz val="12"/>
        <color theme="1"/>
        <rFont val="Calibri"/>
        <family val="2"/>
        <scheme val="minor"/>
      </rPr>
      <t xml:space="preserve">For projects where the annual average outdoor PM2.5 level is 35 &amp;micro;g/m3 or higher, the following thresholds are met:
</t>
    </r>
    <r>
      <rPr>
        <sz val="12"/>
        <color theme="1"/>
        <rFont val="Calibri"/>
        <family val="2"/>
        <scheme val="minor"/>
      </rPr>
      <t xml:space="preserve">  • PM2.5 less than or equal to 30% of the 24- or 48-hour average of outdoor levels on the day(s) of performance testing.
</t>
    </r>
    <r>
      <rPr>
        <sz val="12"/>
        <color theme="1"/>
        <rFont val="Calibri"/>
        <family val="2"/>
        <scheme val="minor"/>
      </rPr>
      <t xml:space="preserve">  • PM10 less than or equal to 30% of the 24- or 48-hour average of outdoor levels on the day(s) of performance testing.
</t>
    </r>
  </si>
  <si>
    <r>
      <rPr>
        <b/>
        <sz val="11"/>
        <color rgb="FF000000"/>
        <rFont val="Calibri"/>
      </rPr>
      <t xml:space="preserve">Option 2: Modified thresholds in polluted regions
</t>
    </r>
    <r>
      <rPr>
        <sz val="12"/>
        <color theme="1"/>
        <rFont val="Calibri"/>
        <family val="2"/>
        <scheme val="minor"/>
      </rPr>
      <t xml:space="preserve">For projects where the annual average outdoor PM2.5 level is 35 &amp;micro;g/m3 or higher, the following thresholds are met:
</t>
    </r>
    <r>
      <rPr>
        <sz val="12"/>
        <color theme="1"/>
        <rFont val="Calibri"/>
        <family val="2"/>
        <scheme val="minor"/>
      </rPr>
      <t xml:space="preserve">  • PM2.5: 25 &amp;micro;g/m³ or lower
</t>
    </r>
    <r>
      <rPr>
        <sz val="12"/>
        <color theme="1"/>
        <rFont val="Calibri"/>
        <family val="2"/>
        <scheme val="minor"/>
      </rPr>
      <t xml:space="preserve">  • PM10: 50 &amp;micro;g/m3 or lower.10
</t>
    </r>
    <r>
      <rPr>
        <b/>
        <sz val="11"/>
        <color rgb="FF000000"/>
        <rFont val="Calibri"/>
      </rPr>
      <t xml:space="preserve">
OR</t>
    </r>
  </si>
  <si>
    <r>
      <rPr>
        <b/>
        <sz val="11"/>
        <color rgb="FF000000"/>
        <rFont val="Calibri"/>
      </rPr>
      <t xml:space="preserve">Option 1: Acceptable thresholds
</t>
    </r>
    <r>
      <rPr>
        <sz val="12"/>
        <color theme="1"/>
        <rFont val="Calibri"/>
        <family val="2"/>
        <scheme val="minor"/>
      </rPr>
      <t xml:space="preserve">The following thresholds are met    in occupiable spaces:
</t>
    </r>
    <r>
      <rPr>
        <sz val="12"/>
        <color theme="1"/>
        <rFont val="Calibri"/>
        <family val="2"/>
        <scheme val="minor"/>
      </rPr>
      <t xml:space="preserve">  • PM2.5: 15 &amp;micro;g/m³ or lower
</t>
    </r>
    <r>
      <rPr>
        <sz val="12"/>
        <color theme="1"/>
        <rFont val="Calibri"/>
        <family val="2"/>
        <scheme val="minor"/>
      </rPr>
      <t xml:space="preserve">  • PM10: 50 &amp;micro;g/m³ or lower
</t>
    </r>
    <r>
      <rPr>
        <b/>
        <sz val="11"/>
        <color rgb="FF000000"/>
        <rFont val="Calibri"/>
      </rPr>
      <t xml:space="preserve">
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</si>
</sst>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42">
    <font>
      <sz val="12"/>
      <color theme="1"/>
      <name val="Calibri"/>
      <family val="2"/>
      <scheme val="minor"/>
    </font>
    <font>
      <sz val="10"/>
      <color rgb="FF000000"/>
      <name val="Museo Sans 300"/>
    </font>
    <font>
      <sz val="11"/>
      <name val="Museo Sans 300"/>
    </font>
    <font>
      <sz val="11"/>
      <color theme="1" tint="0.34998626667073579"/>
      <name val="Museo Sans 300"/>
    </font>
    <font>
      <sz val="11"/>
      <color rgb="FF000000"/>
      <name val="Museo Sans 300"/>
    </font>
    <font>
      <sz val="10"/>
      <name val="Museo Sans 300"/>
    </font>
    <font>
      <sz val="10"/>
      <color theme="0" tint="-0.499984740745262"/>
      <name val="Museo Sans 300"/>
    </font>
    <font>
      <sz val="11"/>
      <color theme="0" tint="-0.499984740745262"/>
      <name val="Museo Sans 300"/>
    </font>
    <font>
      <sz val="11"/>
      <color theme="1"/>
      <name val="Museo Sans 300"/>
    </font>
    <font>
      <i/>
      <sz val="10"/>
      <color theme="1" tint="0.249977111117893"/>
      <name val="Museo Sans 300"/>
    </font>
    <font>
      <b/>
      <sz val="11"/>
      <color rgb="FF000000"/>
      <name val="Museo Sans 300"/>
    </font>
    <font>
      <sz val="11"/>
      <color rgb="FFAA7355"/>
      <name val="Museo Sans 300"/>
    </font>
    <font>
      <sz val="24"/>
      <color rgb="FF000000"/>
      <name val="Museo Sans 300"/>
    </font>
    <font>
      <sz val="24"/>
      <color rgb="FF000000"/>
      <name val="Museo Sans 700"/>
    </font>
    <font>
      <sz val="12"/>
      <color theme="0"/>
      <name val="Museo Sans 700"/>
    </font>
    <font>
      <sz val="9"/>
      <color theme="6" tint="-0.249977111117893"/>
      <name val="Museo Sans 300"/>
    </font>
    <font>
      <sz val="24"/>
      <color theme="6" tint="-0.249977111117893"/>
      <name val="Museo Sans 300"/>
    </font>
    <font>
      <sz val="10"/>
      <color theme="6" tint="-0.249977111117893"/>
      <name val="Museo Sans 300"/>
    </font>
    <font>
      <sz val="11"/>
      <color rgb="FF31564C"/>
      <name val="Museo Sans 300"/>
    </font>
    <font>
      <sz val="10"/>
      <color rgb="FF31564C"/>
      <name val="Museo Sans 300"/>
    </font>
    <font>
      <sz val="12"/>
      <color theme="1"/>
      <name val="Calibri"/>
      <family val="2"/>
      <scheme val="minor"/>
    </font>
    <font>
      <sz val="11"/>
      <color theme="0"/>
      <name val="Museo Sans 300"/>
    </font>
    <font>
      <sz val="14"/>
      <color rgb="FF000000"/>
      <name val="Museo Sans 700"/>
    </font>
    <font>
      <b/>
      <sz val="11"/>
      <color theme="1" tint="0.34998626667073579"/>
      <name val="Museo Sans 300"/>
    </font>
    <font>
      <b/>
      <sz val="12"/>
      <color rgb="FF000000"/>
      <name val="Museo Sans 300"/>
    </font>
    <font>
      <b/>
      <sz val="11"/>
      <color theme="0"/>
      <name val="Museo Sans 700"/>
    </font>
    <font>
      <vertAlign val="superscript"/>
      <sz val="24"/>
      <color rgb="FF000000"/>
      <name val="Museo Sans 300"/>
    </font>
    <font>
      <sz val="14"/>
      <color rgb="FF000000"/>
      <name val="Museo Sans 300"/>
    </font>
    <font>
      <b/>
      <sz val="16"/>
      <color theme="1"/>
      <name val="Museo Sans 500"/>
    </font>
    <font>
      <sz val="14"/>
      <color theme="2" tint="-0.749992370372631"/>
      <name val="Museo Sans 300"/>
    </font>
    <font>
      <b/>
      <sz val="14"/>
      <color rgb="FF000000"/>
      <name val="Museo Sans 300"/>
    </font>
    <font>
      <sz val="14"/>
      <color theme="1"/>
      <name val="Museo Sans 500"/>
    </font>
    <font>
      <b/>
      <sz val="14"/>
      <color theme="1"/>
      <name val="Museo Sans 500"/>
    </font>
    <font>
      <i/>
      <sz val="14"/>
      <color theme="1"/>
      <name val="Museo Sans 500"/>
    </font>
    <font>
      <i/>
      <sz val="16"/>
      <color rgb="FF515150"/>
      <name val="Helvetica Neue"/>
      <family val="2"/>
    </font>
    <font>
      <sz val="16"/>
      <color rgb="FF515150"/>
      <name val="Helvetica Neue"/>
      <family val="2"/>
    </font>
    <font>
      <b/>
      <sz val="14"/>
      <color theme="1"/>
      <name val="MuseoSans-700"/>
    </font>
    <font>
      <b/>
      <u/>
      <sz val="14"/>
      <color theme="1"/>
      <name val="Museo Sans 500"/>
    </font>
    <font>
      <sz val="12"/>
      <color rgb="FF000000"/>
      <name val="Calibri"/>
      <family val="2"/>
    </font>
    <font>
      <sz val="8"/>
      <name val="Calibri"/>
      <family val="2"/>
      <scheme val="minor"/>
    </font>
    <font>
      <sz val="12"/>
      <color rgb="FF000000"/>
      <name val="Calibri"/>
    </font>
    <font>
      <b/>
      <sz val="11"/>
      <color rgb="FF000000"/>
      <name val="Calibri"/>
    </font>
  </fonts>
  <fills count="18">
    <fill>
      <patternFill patternType="none"/>
    </fill>
    <fill>
      <patternFill patternType="gray125"/>
    </fill>
    <fill>
      <patternFill patternType="solid">
        <fgColor rgb="FF145259"/>
        <bgColor indexed="64"/>
      </patternFill>
    </fill>
    <fill>
      <patternFill patternType="solid">
        <fgColor rgb="FF167089"/>
        <bgColor indexed="64"/>
      </patternFill>
    </fill>
    <fill>
      <patternFill patternType="solid">
        <fgColor rgb="FF0C7C9A"/>
        <bgColor indexed="64"/>
      </patternFill>
    </fill>
    <fill>
      <patternFill patternType="solid">
        <fgColor rgb="FF74C1D7"/>
        <bgColor indexed="64"/>
      </patternFill>
    </fill>
    <fill>
      <patternFill patternType="solid">
        <fgColor rgb="FF91CFD5"/>
        <bgColor indexed="64"/>
      </patternFill>
    </fill>
    <fill>
      <patternFill patternType="solid">
        <fgColor rgb="FF95D2A3"/>
        <bgColor indexed="64"/>
      </patternFill>
    </fill>
    <fill>
      <patternFill patternType="solid">
        <fgColor rgb="FF71B18F"/>
        <bgColor indexed="64"/>
      </patternFill>
    </fill>
    <fill>
      <patternFill patternType="solid">
        <fgColor rgb="FF5CA680"/>
        <bgColor indexed="64"/>
      </patternFill>
    </fill>
    <fill>
      <patternFill patternType="solid">
        <fgColor rgb="FF31564C"/>
        <bgColor indexed="64"/>
      </patternFill>
    </fill>
    <fill>
      <patternFill patternType="solid">
        <fgColor rgb="FFEAE6E4"/>
        <bgColor indexed="64"/>
      </patternFill>
    </fill>
    <fill>
      <patternFill patternType="solid">
        <fgColor rgb="FFBBC0A4"/>
        <bgColor indexed="64"/>
      </patternFill>
    </fill>
    <fill>
      <patternFill patternType="solid">
        <fgColor rgb="FFEBE6E4"/>
        <bgColor indexed="64"/>
      </patternFill>
    </fill>
    <fill>
      <patternFill patternType="solid">
        <fgColor theme="9" tint="0.79998168889431442"/>
        <bgColor indexed="64"/>
      </patternFill>
    </fill>
    <fill>
      <patternFill patternType="solid">
        <fgColor rgb="FFEBD4C9"/>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hair">
        <color theme="0" tint="-0.499984740745262"/>
      </right>
      <top style="hair">
        <color theme="0" tint="-0.499984740745262"/>
      </top>
      <bottom style="hair">
        <color theme="0" tint="-0.49998474074526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theme="0"/>
      </bottom>
      <diagonal/>
    </border>
    <border>
      <left/>
      <right/>
      <top style="thin">
        <color theme="1"/>
      </top>
      <bottom style="thin">
        <color theme="0"/>
      </bottom>
      <diagonal/>
    </border>
    <border>
      <left/>
      <right style="thin">
        <color theme="1"/>
      </right>
      <top style="thin">
        <color theme="1"/>
      </top>
      <bottom style="thin">
        <color theme="0"/>
      </bottom>
      <diagonal/>
    </border>
    <border>
      <left style="thin">
        <color theme="1"/>
      </left>
      <right/>
      <top style="thin">
        <color theme="0"/>
      </top>
      <bottom style="thin">
        <color theme="0"/>
      </bottom>
      <diagonal/>
    </border>
    <border>
      <left/>
      <right/>
      <top style="thin">
        <color theme="0"/>
      </top>
      <bottom style="thin">
        <color theme="0"/>
      </bottom>
      <diagonal/>
    </border>
    <border>
      <left/>
      <right style="thin">
        <color theme="1"/>
      </right>
      <top style="thin">
        <color theme="0"/>
      </top>
      <bottom style="thin">
        <color theme="0"/>
      </bottom>
      <diagonal/>
    </border>
    <border>
      <left style="thin">
        <color theme="1"/>
      </left>
      <right/>
      <top/>
      <bottom/>
      <diagonal/>
    </border>
    <border>
      <left/>
      <right style="thin">
        <color theme="1"/>
      </right>
      <top/>
      <bottom/>
      <diagonal/>
    </border>
    <border>
      <left style="thin">
        <color theme="1"/>
      </left>
      <right/>
      <top style="thin">
        <color theme="0"/>
      </top>
      <bottom style="thin">
        <color theme="1"/>
      </bottom>
      <diagonal/>
    </border>
    <border>
      <left/>
      <right/>
      <top style="thin">
        <color theme="0"/>
      </top>
      <bottom style="thin">
        <color theme="1"/>
      </bottom>
      <diagonal/>
    </border>
    <border>
      <left/>
      <right style="thin">
        <color theme="1"/>
      </right>
      <top style="thin">
        <color theme="0"/>
      </top>
      <bottom style="thin">
        <color theme="1"/>
      </bottom>
      <diagonal/>
    </border>
    <border>
      <left style="hair">
        <color theme="0" tint="-0.499984740745262"/>
      </left>
      <right style="hair">
        <color theme="0" tint="-0.499984740745262"/>
      </right>
      <top/>
      <bottom style="hair">
        <color theme="0" tint="-0.499984740745262"/>
      </bottom>
      <diagonal/>
    </border>
    <border>
      <left style="thin">
        <color indexed="64"/>
      </left>
      <right/>
      <top style="hair">
        <color theme="0" tint="-0.499984740745262"/>
      </top>
      <bottom/>
      <diagonal/>
    </border>
  </borders>
  <cellStyleXfs count="5">
    <xf numFmtId="0" fontId="0" fillId="0" borderId="0"/>
    <xf numFmtId="9" fontId="20" fillId="0" borderId="0" applyFont="0" applyFill="0" applyBorder="0" applyAlignment="0" applyProtection="0"/>
    <xf numFmtId="0" fontId="20" fillId="0" borderId="0"/>
    <xf numFmtId="0" fontId="38" fillId="0" borderId="0"/>
    <xf numFmtId="0" fontId="40" fillId="0" borderId="0"/>
  </cellStyleXfs>
  <cellXfs count="137">
    <xf numFmtId="0" fontId="0" fillId="0" borderId="0" xfId="0"/>
    <xf numFmtId="0" fontId="16"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xf numFmtId="0" fontId="21" fillId="0" borderId="2" xfId="0" applyFont="1" applyBorder="1" applyAlignment="1">
      <alignment horizontal="center" vertical="center"/>
    </xf>
    <xf numFmtId="9" fontId="22" fillId="13" borderId="0" xfId="1" applyFont="1" applyFill="1" applyBorder="1" applyAlignment="1"/>
    <xf numFmtId="0" fontId="4" fillId="13" borderId="0" xfId="0" applyFont="1" applyFill="1"/>
    <xf numFmtId="0" fontId="4" fillId="13" borderId="0" xfId="0" applyFont="1" applyFill="1" applyAlignment="1">
      <alignment horizontal="center"/>
    </xf>
    <xf numFmtId="0" fontId="10" fillId="13" borderId="0" xfId="0" applyFont="1" applyFill="1" applyAlignment="1">
      <alignment horizontal="center"/>
    </xf>
    <xf numFmtId="0" fontId="1" fillId="13" borderId="0" xfId="0" applyFont="1" applyFill="1" applyAlignment="1">
      <alignment horizontal="left"/>
    </xf>
    <xf numFmtId="15" fontId="22" fillId="13" borderId="0" xfId="0" applyNumberFormat="1" applyFont="1" applyFill="1" applyAlignment="1">
      <alignment horizontal="left"/>
    </xf>
    <xf numFmtId="164" fontId="22" fillId="13" borderId="0" xfId="0" applyNumberFormat="1" applyFont="1" applyFill="1" applyAlignment="1">
      <alignment horizontal="left"/>
    </xf>
    <xf numFmtId="0" fontId="22" fillId="13" borderId="0" xfId="0" applyFont="1" applyFill="1" applyAlignment="1">
      <alignment horizontal="left"/>
    </xf>
    <xf numFmtId="0" fontId="4" fillId="13" borderId="0" xfId="0" applyFont="1" applyFill="1" applyAlignment="1">
      <alignment horizontal="left"/>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21" fillId="0" borderId="9" xfId="0" applyFont="1" applyBorder="1" applyAlignment="1">
      <alignment horizontal="center" vertical="center"/>
    </xf>
    <xf numFmtId="0" fontId="1" fillId="0" borderId="0" xfId="0" applyFont="1" applyAlignment="1">
      <alignment vertical="center"/>
    </xf>
    <xf numFmtId="0" fontId="17" fillId="0" borderId="0" xfId="0" applyFont="1" applyAlignment="1">
      <alignment vertical="center"/>
    </xf>
    <xf numFmtId="0" fontId="14" fillId="2" borderId="6"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right" vertical="center"/>
    </xf>
    <xf numFmtId="0" fontId="14" fillId="6" borderId="0" xfId="0" applyFont="1" applyFill="1" applyAlignment="1">
      <alignment vertical="center"/>
    </xf>
    <xf numFmtId="0" fontId="14" fillId="6" borderId="0" xfId="0" applyFont="1" applyFill="1" applyAlignment="1">
      <alignment horizontal="right" vertical="center"/>
    </xf>
    <xf numFmtId="0" fontId="14" fillId="9" borderId="0" xfId="0" applyFont="1" applyFill="1" applyAlignment="1">
      <alignment vertical="center"/>
    </xf>
    <xf numFmtId="0" fontId="14" fillId="9" borderId="2" xfId="0" applyFont="1" applyFill="1" applyBorder="1" applyAlignment="1">
      <alignment horizontal="right" vertical="center"/>
    </xf>
    <xf numFmtId="0" fontId="18" fillId="12" borderId="7" xfId="0" applyFont="1" applyFill="1"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2" fillId="0" borderId="7" xfId="0" applyFont="1" applyBorder="1" applyAlignment="1">
      <alignment horizontal="center" vertical="center"/>
    </xf>
    <xf numFmtId="0" fontId="1" fillId="0" borderId="2" xfId="0" applyFont="1" applyBorder="1" applyAlignment="1">
      <alignment vertical="center"/>
    </xf>
    <xf numFmtId="0" fontId="9" fillId="0" borderId="0" xfId="0" applyFont="1" applyAlignment="1">
      <alignment horizontal="center" vertical="center"/>
    </xf>
    <xf numFmtId="0" fontId="14" fillId="7" borderId="0" xfId="0" applyFont="1" applyFill="1" applyAlignment="1">
      <alignment vertical="center"/>
    </xf>
    <xf numFmtId="0" fontId="14" fillId="7" borderId="0" xfId="0" applyFont="1" applyFill="1" applyAlignment="1">
      <alignment horizontal="right" vertical="center"/>
    </xf>
    <xf numFmtId="0" fontId="1" fillId="0" borderId="6" xfId="0" applyFont="1" applyBorder="1" applyAlignment="1">
      <alignment vertical="center"/>
    </xf>
    <xf numFmtId="0" fontId="14" fillId="3" borderId="6" xfId="0" applyFont="1" applyFill="1" applyBorder="1" applyAlignment="1">
      <alignmen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 fillId="0" borderId="0" xfId="0" applyFont="1" applyAlignment="1">
      <alignment horizontal="center" vertical="center"/>
    </xf>
    <xf numFmtId="0" fontId="14" fillId="8" borderId="0" xfId="0" applyFont="1" applyFill="1" applyAlignment="1">
      <alignment vertical="center"/>
    </xf>
    <xf numFmtId="0" fontId="14" fillId="8" borderId="0" xfId="0" applyFont="1" applyFill="1" applyAlignment="1">
      <alignment horizontal="right" vertical="center"/>
    </xf>
    <xf numFmtId="0" fontId="14" fillId="4" borderId="6" xfId="0" applyFont="1" applyFill="1" applyBorder="1" applyAlignment="1">
      <alignment vertical="center"/>
    </xf>
    <xf numFmtId="0" fontId="14" fillId="4" borderId="0" xfId="0" applyFont="1" applyFill="1" applyAlignment="1">
      <alignment vertical="center"/>
    </xf>
    <xf numFmtId="0" fontId="14" fillId="4" borderId="0" xfId="0" applyFont="1" applyFill="1" applyAlignment="1">
      <alignment horizontal="right" vertical="center"/>
    </xf>
    <xf numFmtId="0" fontId="3" fillId="0" borderId="1" xfId="0" applyFont="1" applyBorder="1" applyAlignment="1">
      <alignment horizontal="center" vertical="center"/>
    </xf>
    <xf numFmtId="0" fontId="14" fillId="10" borderId="0" xfId="0" applyFont="1" applyFill="1" applyAlignment="1">
      <alignment vertical="center"/>
    </xf>
    <xf numFmtId="0" fontId="14" fillId="10" borderId="2" xfId="0" applyFont="1" applyFill="1" applyBorder="1" applyAlignment="1">
      <alignment horizontal="right" vertical="center"/>
    </xf>
    <xf numFmtId="0" fontId="10" fillId="13" borderId="2" xfId="0" applyFont="1" applyFill="1" applyBorder="1" applyAlignment="1">
      <alignment vertical="center"/>
    </xf>
    <xf numFmtId="0" fontId="4" fillId="13" borderId="2" xfId="0" applyFont="1" applyFill="1" applyBorder="1" applyAlignment="1">
      <alignment vertical="center"/>
    </xf>
    <xf numFmtId="0" fontId="14" fillId="5" borderId="6" xfId="0" applyFont="1" applyFill="1" applyBorder="1" applyAlignment="1">
      <alignment vertical="center"/>
    </xf>
    <xf numFmtId="0" fontId="14" fillId="5" borderId="0" xfId="0" applyFont="1" applyFill="1" applyAlignment="1">
      <alignment vertical="center"/>
    </xf>
    <xf numFmtId="0" fontId="14" fillId="5" borderId="0" xfId="0" applyFont="1" applyFill="1" applyAlignment="1">
      <alignment horizontal="right" vertical="center"/>
    </xf>
    <xf numFmtId="0" fontId="19" fillId="12" borderId="7" xfId="0" applyFont="1" applyFill="1" applyBorder="1" applyAlignment="1">
      <alignment horizontal="center" vertical="center"/>
    </xf>
    <xf numFmtId="0" fontId="6" fillId="0" borderId="1" xfId="0" applyFont="1" applyBorder="1" applyAlignment="1">
      <alignment horizontal="center" vertical="center"/>
    </xf>
    <xf numFmtId="0" fontId="4" fillId="13" borderId="2" xfId="0" applyFont="1" applyFill="1" applyBorder="1" applyAlignment="1">
      <alignment horizontal="center" vertical="center"/>
    </xf>
    <xf numFmtId="0" fontId="5" fillId="0" borderId="7" xfId="0" applyFont="1" applyBorder="1" applyAlignment="1">
      <alignment horizontal="center" vertical="center"/>
    </xf>
    <xf numFmtId="0" fontId="1" fillId="13" borderId="2" xfId="0" applyFont="1" applyFill="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8" fillId="0" borderId="9" xfId="0" applyFont="1" applyBorder="1" applyAlignment="1">
      <alignment horizontal="center" vertical="center"/>
    </xf>
    <xf numFmtId="0" fontId="7" fillId="0" borderId="9" xfId="0"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10" fillId="0" borderId="9" xfId="0" applyFont="1" applyBorder="1" applyAlignment="1">
      <alignment horizontal="center" vertical="center"/>
    </xf>
    <xf numFmtId="0" fontId="4" fillId="0" borderId="10" xfId="0" applyFont="1" applyBorder="1" applyAlignment="1">
      <alignment horizontal="center" vertical="center"/>
    </xf>
    <xf numFmtId="0" fontId="23" fillId="13" borderId="0" xfId="0" applyFont="1" applyFill="1"/>
    <xf numFmtId="0" fontId="1" fillId="13" borderId="0" xfId="0" applyFont="1" applyFill="1"/>
    <xf numFmtId="0" fontId="22" fillId="13" borderId="0" xfId="0" applyFont="1" applyFill="1"/>
    <xf numFmtId="0" fontId="14" fillId="2" borderId="0" xfId="0" applyFont="1" applyFill="1" applyAlignment="1">
      <alignment horizontal="left" vertical="top"/>
    </xf>
    <xf numFmtId="0" fontId="25" fillId="2" borderId="0" xfId="0" applyFont="1" applyFill="1" applyAlignment="1">
      <alignment vertical="center"/>
    </xf>
    <xf numFmtId="0" fontId="25" fillId="3" borderId="0" xfId="0" applyFont="1" applyFill="1" applyAlignment="1">
      <alignment vertical="center"/>
    </xf>
    <xf numFmtId="0" fontId="14" fillId="7" borderId="0" xfId="0" applyFont="1" applyFill="1" applyAlignment="1">
      <alignment horizontal="left" vertical="top"/>
    </xf>
    <xf numFmtId="0" fontId="8" fillId="14" borderId="1" xfId="0" applyFont="1" applyFill="1" applyBorder="1" applyAlignment="1">
      <alignment horizontal="center" vertical="center"/>
    </xf>
    <xf numFmtId="0" fontId="4" fillId="0" borderId="9" xfId="0" applyFont="1" applyBorder="1" applyAlignment="1">
      <alignment horizontal="left" vertical="center"/>
    </xf>
    <xf numFmtId="0" fontId="15" fillId="11" borderId="6" xfId="0" applyFont="1" applyFill="1" applyBorder="1" applyAlignment="1">
      <alignment horizontal="center" vertical="center" wrapText="1"/>
    </xf>
    <xf numFmtId="0" fontId="15" fillId="11" borderId="0" xfId="0" applyFont="1" applyFill="1" applyAlignment="1">
      <alignment horizontal="center" vertical="center" wrapText="1"/>
    </xf>
    <xf numFmtId="0" fontId="15" fillId="11" borderId="0" xfId="0" applyFont="1" applyFill="1" applyAlignment="1">
      <alignment vertical="center" wrapText="1"/>
    </xf>
    <xf numFmtId="0" fontId="1" fillId="0" borderId="0" xfId="0" applyFont="1" applyAlignment="1">
      <alignment vertical="center" wrapText="1"/>
    </xf>
    <xf numFmtId="0" fontId="15" fillId="11" borderId="2" xfId="0" applyFont="1" applyFill="1" applyBorder="1" applyAlignment="1">
      <alignment vertical="center" wrapText="1"/>
    </xf>
    <xf numFmtId="0" fontId="20" fillId="0" borderId="0" xfId="2"/>
    <xf numFmtId="0" fontId="20" fillId="0" borderId="0" xfId="2" applyAlignment="1">
      <alignment vertical="center" wrapText="1"/>
    </xf>
    <xf numFmtId="0" fontId="20" fillId="0" borderId="0" xfId="2" applyAlignment="1">
      <alignment horizontal="left" wrapText="1"/>
    </xf>
    <xf numFmtId="0" fontId="34" fillId="0" borderId="0" xfId="2" applyFont="1"/>
    <xf numFmtId="0" fontId="35" fillId="0" borderId="0" xfId="2" applyFont="1"/>
    <xf numFmtId="0" fontId="1" fillId="0" borderId="26" xfId="0" applyFont="1" applyBorder="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18" fillId="12" borderId="25" xfId="0" applyFont="1" applyFill="1" applyBorder="1" applyAlignment="1">
      <alignment horizontal="center" vertical="center"/>
    </xf>
    <xf numFmtId="0" fontId="18" fillId="12" borderId="1" xfId="0" applyFont="1" applyFill="1" applyBorder="1" applyAlignment="1">
      <alignment horizontal="center" vertical="center"/>
    </xf>
    <xf numFmtId="2" fontId="0" fillId="0" borderId="0" xfId="0" applyNumberFormat="1"/>
    <xf numFmtId="0" fontId="20" fillId="0" borderId="22" xfId="2" applyBorder="1"/>
    <xf numFmtId="0" fontId="20" fillId="0" borderId="23" xfId="2" applyBorder="1"/>
    <xf numFmtId="0" fontId="20" fillId="0" borderId="24" xfId="2" applyBorder="1"/>
    <xf numFmtId="0" fontId="31" fillId="0" borderId="17" xfId="2" applyFont="1" applyBorder="1" applyAlignment="1">
      <alignment horizontal="left" wrapText="1"/>
    </xf>
    <xf numFmtId="0" fontId="31" fillId="0" borderId="18" xfId="2" applyFont="1" applyBorder="1" applyAlignment="1">
      <alignment horizontal="left" wrapText="1"/>
    </xf>
    <xf numFmtId="0" fontId="31" fillId="0" borderId="19" xfId="2" applyFont="1" applyBorder="1" applyAlignment="1">
      <alignment horizontal="left" wrapText="1"/>
    </xf>
    <xf numFmtId="0" fontId="28" fillId="16" borderId="17" xfId="2" applyFont="1" applyFill="1" applyBorder="1" applyAlignment="1">
      <alignment horizontal="left"/>
    </xf>
    <xf numFmtId="0" fontId="28" fillId="16" borderId="18" xfId="2" applyFont="1" applyFill="1" applyBorder="1" applyAlignment="1">
      <alignment horizontal="left"/>
    </xf>
    <xf numFmtId="0" fontId="28" fillId="16" borderId="19" xfId="2" applyFont="1" applyFill="1" applyBorder="1" applyAlignment="1">
      <alignment horizontal="left"/>
    </xf>
    <xf numFmtId="0" fontId="31" fillId="0" borderId="17" xfId="2" applyFont="1" applyBorder="1" applyAlignment="1">
      <alignment wrapText="1"/>
    </xf>
    <xf numFmtId="0" fontId="31" fillId="0" borderId="18" xfId="2" applyFont="1" applyBorder="1" applyAlignment="1">
      <alignment wrapText="1"/>
    </xf>
    <xf numFmtId="0" fontId="31" fillId="0" borderId="19" xfId="2" applyFont="1" applyBorder="1" applyAlignment="1">
      <alignment wrapText="1"/>
    </xf>
    <xf numFmtId="0" fontId="32" fillId="0" borderId="17" xfId="2" applyFont="1" applyBorder="1" applyAlignment="1">
      <alignment wrapText="1"/>
    </xf>
    <xf numFmtId="0" fontId="32" fillId="0" borderId="18" xfId="2" applyFont="1" applyBorder="1" applyAlignment="1">
      <alignment wrapText="1"/>
    </xf>
    <xf numFmtId="0" fontId="32" fillId="0" borderId="19" xfId="2" applyFont="1" applyBorder="1" applyAlignment="1">
      <alignment wrapText="1"/>
    </xf>
    <xf numFmtId="0" fontId="12" fillId="15" borderId="11" xfId="2" applyFont="1" applyFill="1" applyBorder="1" applyAlignment="1">
      <alignment horizontal="center" vertical="center"/>
    </xf>
    <xf numFmtId="0" fontId="12" fillId="15" borderId="12" xfId="2" applyFont="1" applyFill="1" applyBorder="1" applyAlignment="1">
      <alignment horizontal="center" vertical="center"/>
    </xf>
    <xf numFmtId="0" fontId="12" fillId="15" borderId="13" xfId="2" applyFont="1" applyFill="1" applyBorder="1" applyAlignment="1">
      <alignment horizontal="center" vertical="center"/>
    </xf>
    <xf numFmtId="0" fontId="12" fillId="16" borderId="11" xfId="2" applyFont="1" applyFill="1" applyBorder="1" applyAlignment="1">
      <alignment horizontal="center" vertical="center"/>
    </xf>
    <xf numFmtId="0" fontId="12" fillId="16" borderId="12" xfId="2" applyFont="1" applyFill="1" applyBorder="1" applyAlignment="1">
      <alignment horizontal="center" vertical="center"/>
    </xf>
    <xf numFmtId="0" fontId="12" fillId="16" borderId="13" xfId="2" applyFont="1" applyFill="1" applyBorder="1" applyAlignment="1">
      <alignment horizontal="center" vertical="center"/>
    </xf>
    <xf numFmtId="0" fontId="27" fillId="17" borderId="14" xfId="2" applyFont="1" applyFill="1" applyBorder="1" applyAlignment="1">
      <alignment horizontal="center" vertical="center" wrapText="1"/>
    </xf>
    <xf numFmtId="0" fontId="27" fillId="17" borderId="15" xfId="2" applyFont="1" applyFill="1" applyBorder="1" applyAlignment="1">
      <alignment horizontal="center" vertical="center" wrapText="1"/>
    </xf>
    <xf numFmtId="0" fontId="27" fillId="17" borderId="16" xfId="2" applyFont="1" applyFill="1" applyBorder="1" applyAlignment="1">
      <alignment horizontal="center" vertical="center" wrapText="1"/>
    </xf>
    <xf numFmtId="0" fontId="29" fillId="17" borderId="20" xfId="2" applyFont="1" applyFill="1" applyBorder="1" applyAlignment="1">
      <alignment horizontal="left" vertical="center" wrapText="1"/>
    </xf>
    <xf numFmtId="0" fontId="30" fillId="17" borderId="0" xfId="2" applyFont="1" applyFill="1" applyAlignment="1">
      <alignment horizontal="left" vertical="center" wrapText="1"/>
    </xf>
    <xf numFmtId="0" fontId="30" fillId="17" borderId="21" xfId="2" applyFont="1" applyFill="1" applyBorder="1" applyAlignment="1">
      <alignment horizontal="left" vertical="center" wrapText="1"/>
    </xf>
    <xf numFmtId="0" fontId="12" fillId="11" borderId="3" xfId="0" applyFont="1" applyFill="1" applyBorder="1" applyAlignment="1">
      <alignment horizontal="center" vertical="center"/>
    </xf>
    <xf numFmtId="0" fontId="12" fillId="11" borderId="4" xfId="0" applyFont="1" applyFill="1" applyBorder="1" applyAlignment="1">
      <alignment horizontal="center" vertical="center"/>
    </xf>
    <xf numFmtId="0" fontId="12" fillId="11" borderId="5" xfId="0" applyFont="1" applyFill="1" applyBorder="1" applyAlignment="1">
      <alignment horizontal="center" vertical="center"/>
    </xf>
    <xf numFmtId="0" fontId="40" fillId="0" borderId="0" xfId="4"/>
    <xf numFmtId="0" fontId="1" fillId="0" borderId="0" xfId="4" applyFont="1" applyAlignment="1">
      <alignment wrapText="1"/>
    </xf>
    <xf numFmtId="0" fontId="1" fillId="0" borderId="0" xfId="4" applyFont="1" applyAlignment="1">
      <alignment horizontal="left" vertical="top" wrapText="1"/>
    </xf>
    <xf numFmtId="0" fontId="1" fillId="0" borderId="0" xfId="4" applyFont="1" applyAlignment="1">
      <alignment horizontal="center" vertical="center" wrapText="1"/>
    </xf>
    <xf numFmtId="0" fontId="1" fillId="0" borderId="0" xfId="4" applyFont="1" applyAlignment="1">
      <alignment horizontal="center" vertical="center" wrapText="1"/>
    </xf>
    <xf numFmtId="0" fontId="24" fillId="0" borderId="0" xfId="4" applyFont="1" applyAlignment="1">
      <alignment wrapText="1"/>
    </xf>
    <xf numFmtId="0" fontId="24" fillId="0" borderId="0" xfId="4" applyFont="1" applyAlignment="1">
      <alignment horizontal="center" vertical="top" wrapText="1"/>
    </xf>
    <xf numFmtId="0" fontId="24" fillId="0" borderId="0" xfId="4" applyFont="1" applyAlignment="1">
      <alignment horizontal="center" vertical="center" wrapText="1"/>
    </xf>
  </cellXfs>
  <cellStyles count="5">
    <cellStyle name="Normal" xfId="0" builtinId="0"/>
    <cellStyle name="Normal 2" xfId="2" xr:uid="{B9A89CFF-B16A-0245-BE7F-D96B0F2CDACF}"/>
    <cellStyle name="Normal 3" xfId="3" xr:uid="{5BACB4D0-F711-0A43-BDF8-1608C1F05FF6}"/>
    <cellStyle name="Normal 4" xfId="4" xr:uid="{EC969E56-B063-9B4C-8319-C23D6F04A22F}"/>
    <cellStyle name="Percent" xfId="1" builtinId="5"/>
  </cellStyles>
  <dxfs count="31">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fill>
        <patternFill>
          <bgColor rgb="FFEBD4C9"/>
        </patternFill>
      </fill>
    </dxf>
    <dxf>
      <numFmt numFmtId="0" formatCode="General"/>
    </dxf>
    <dxf>
      <numFmt numFmtId="2" formatCode="0.00"/>
    </dxf>
    <dxf>
      <alignment horizontal="center" vertical="center"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colors>
    <mruColors>
      <color rgb="FFFFFFCC"/>
      <color rgb="FFEBE6E4"/>
      <color rgb="FFEBD4C9"/>
      <color rgb="FFD9D9D9"/>
      <color rgb="FFD9B091"/>
      <color rgb="FFAA7355"/>
      <color rgb="FF31564C"/>
      <color rgb="FFC8AA92"/>
      <color rgb="FFEAE6E4"/>
      <color rgb="FF2E7D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592764</xdr:colOff>
      <xdr:row>0</xdr:row>
      <xdr:rowOff>195227</xdr:rowOff>
    </xdr:from>
    <xdr:to>
      <xdr:col>9</xdr:col>
      <xdr:colOff>264632</xdr:colOff>
      <xdr:row>1</xdr:row>
      <xdr:rowOff>282649</xdr:rowOff>
    </xdr:to>
    <xdr:sp macro="" textlink="">
      <xdr:nvSpPr>
        <xdr:cNvPr id="2" name="TextBox 1">
          <a:extLst>
            <a:ext uri="{FF2B5EF4-FFF2-40B4-BE49-F238E27FC236}">
              <a16:creationId xmlns:a16="http://schemas.microsoft.com/office/drawing/2014/main" id="{27241627-1383-4F40-A6C6-CC1D74D0534C}"/>
            </a:ext>
          </a:extLst>
        </xdr:cNvPr>
        <xdr:cNvSpPr txBox="1"/>
      </xdr:nvSpPr>
      <xdr:spPr>
        <a:xfrm>
          <a:off x="9914564" y="195227"/>
          <a:ext cx="497368" cy="29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900" b="0" i="0" baseline="0">
              <a:latin typeface="Museo Sans 300" panose="02000000000000000000" pitchFamily="2" charset="77"/>
            </a:rPr>
            <a:t>TM</a:t>
          </a:r>
          <a:endParaRPr lang="en-US" sz="900" b="1" i="0">
            <a:latin typeface="Museo Sans 700" panose="02000000000000000000" pitchFamily="2" charset="77"/>
          </a:endParaRPr>
        </a:p>
      </xdr:txBody>
    </xdr:sp>
    <xdr:clientData/>
  </xdr:twoCellAnchor>
  <xdr:oneCellAnchor>
    <xdr:from>
      <xdr:col>1</xdr:col>
      <xdr:colOff>25141</xdr:colOff>
      <xdr:row>9</xdr:row>
      <xdr:rowOff>1211684</xdr:rowOff>
    </xdr:from>
    <xdr:ext cx="9365775" cy="2755900"/>
    <xdr:pic>
      <xdr:nvPicPr>
        <xdr:cNvPr id="3" name="Picture 2">
          <a:extLst>
            <a:ext uri="{FF2B5EF4-FFF2-40B4-BE49-F238E27FC236}">
              <a16:creationId xmlns:a16="http://schemas.microsoft.com/office/drawing/2014/main" id="{EE2C8C2B-E369-9F47-9148-F586695B4E76}"/>
            </a:ext>
          </a:extLst>
        </xdr:cNvPr>
        <xdr:cNvPicPr>
          <a:picLocks noChangeAspect="1"/>
        </xdr:cNvPicPr>
      </xdr:nvPicPr>
      <xdr:blipFill>
        <a:blip xmlns:r="http://schemas.openxmlformats.org/officeDocument/2006/relationships" r:embed="rId1"/>
        <a:stretch>
          <a:fillRect/>
        </a:stretch>
      </xdr:blipFill>
      <xdr:spPr>
        <a:xfrm>
          <a:off x="418841" y="9034884"/>
          <a:ext cx="9365775" cy="27559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26</xdr:col>
      <xdr:colOff>1072708</xdr:colOff>
      <xdr:row>90</xdr:row>
      <xdr:rowOff>59069</xdr:rowOff>
    </xdr:from>
    <xdr:to>
      <xdr:col>26</xdr:col>
      <xdr:colOff>1717750</xdr:colOff>
      <xdr:row>95</xdr:row>
      <xdr:rowOff>112821</xdr:rowOff>
    </xdr:to>
    <xdr:sp macro="" textlink="">
      <xdr:nvSpPr>
        <xdr:cNvPr id="10" name="TextBox 9">
          <a:extLst>
            <a:ext uri="{FF2B5EF4-FFF2-40B4-BE49-F238E27FC236}">
              <a16:creationId xmlns:a16="http://schemas.microsoft.com/office/drawing/2014/main" id="{9CF2E957-E85A-5745-93D1-9CB51C3760F7}"/>
            </a:ext>
          </a:extLst>
        </xdr:cNvPr>
        <xdr:cNvSpPr txBox="1"/>
      </xdr:nvSpPr>
      <xdr:spPr>
        <a:xfrm>
          <a:off x="14378173" y="17425581"/>
          <a:ext cx="645042" cy="939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US" sz="1600" b="0" i="0">
              <a:latin typeface="Museo Sans 500" panose="02000000000000000000" pitchFamily="2" charset="77"/>
            </a:rPr>
            <a:t>58%</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34705C-D021-AA41-BF6A-09433E1DF33F}" name="Table1" displayName="Table1" ref="A1:I224" totalsRowShown="0" headerRowDxfId="30">
  <autoFilter ref="A1:I224" xr:uid="{9B3B5BF8-887F-4647-B599-A73B76CD887C}"/>
  <tableColumns count="9">
    <tableColumn id="1" xr3:uid="{9D044AB1-29EF-D943-8405-D20716B9F97F}" name="feature.name"/>
    <tableColumn id="2" xr3:uid="{9483E055-3C1B-BC46-97CB-7D90148FECF8}" name="feature code"/>
    <tableColumn id="3" xr3:uid="{EAC78D89-1DDA-FF43-BBE9-0D623253D5F5}" name="part number" dataDxfId="29"/>
    <tableColumn id="4" xr3:uid="{969DFF0D-CECE-AC4A-83AB-CE7EF521F003}" name="part_name"/>
    <tableColumn id="5" xr3:uid="{8D4A258A-EF24-F04B-9841-53732D34AC92}" name="core_points" dataDxfId="28"/>
    <tableColumn id="6" xr3:uid="{FDBFB625-EE6F-A548-A5BE-82E6F617F407}" name="min_points (0=no minimum stated)" dataDxfId="27"/>
    <tableColumn id="7" xr3:uid="{5E470668-0539-5541-BBB6-2645345F22FA}" name="concept_order"/>
    <tableColumn id="9" xr3:uid="{C6BC9B27-4676-9F4C-84AE-36B1721BF3FA}" name="extra core points" dataDxfId="26"/>
    <tableColumn id="8" xr3:uid="{549C5913-CAEA-E640-A19A-F124CE9EE2AC}" name="Weight" dataDxfId="25">
      <calculatedColumnFormula>IF(E2="P","Required",E2 &amp; IF(Table1[[#This Row],[core_points]]&lt;&gt;1," points"," point"))</calculatedColumnFormula>
    </tableColumn>
  </tableColumns>
  <tableStyleInfo name="TableStyleLight2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533ACD-3E5E-A24C-BA3D-270F4968C86E}" name="Table5" displayName="Table5" ref="L1:M6" totalsRowShown="0">
  <autoFilter ref="L1:M6" xr:uid="{37B7CF1A-1E8C-2B47-A4E0-70685320BC34}"/>
  <tableColumns count="2">
    <tableColumn id="1" xr3:uid="{93FA592D-B0D9-3248-B48D-80463F4FD60A}" name="points"/>
    <tableColumn id="2" xr3:uid="{535224CD-52E6-5F49-815A-17570D931B2D}" name="award"/>
  </tableColumns>
  <tableStyleInfo name="TableStyleLight2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6AB8-1902-0847-8551-61981AACBA16}">
  <dimension ref="B2:L36"/>
  <sheetViews>
    <sheetView tabSelected="1" zoomScale="75" workbookViewId="0"/>
  </sheetViews>
  <sheetFormatPr baseColWidth="10" defaultColWidth="10.83203125" defaultRowHeight="16"/>
  <cols>
    <col min="1" max="1" width="5.1640625" style="88" customWidth="1"/>
    <col min="2" max="2" width="45.33203125" style="88" customWidth="1"/>
    <col min="3" max="3" width="17.6640625" style="88" customWidth="1"/>
    <col min="4" max="11" width="10.83203125" style="88"/>
    <col min="12" max="12" width="40.6640625" style="88" customWidth="1"/>
    <col min="13" max="16384" width="10.83203125" style="88"/>
  </cols>
  <sheetData>
    <row r="2" spans="2:12" ht="31">
      <c r="B2" s="114" t="s">
        <v>969</v>
      </c>
      <c r="C2" s="115"/>
      <c r="D2" s="115"/>
      <c r="E2" s="115"/>
      <c r="F2" s="115"/>
      <c r="G2" s="115"/>
      <c r="H2" s="115"/>
      <c r="I2" s="115"/>
      <c r="J2" s="115"/>
      <c r="K2" s="115"/>
      <c r="L2" s="116"/>
    </row>
    <row r="3" spans="2:12" ht="31">
      <c r="B3" s="117" t="s">
        <v>983</v>
      </c>
      <c r="C3" s="118"/>
      <c r="D3" s="118"/>
      <c r="E3" s="118"/>
      <c r="F3" s="118"/>
      <c r="G3" s="118"/>
      <c r="H3" s="118"/>
      <c r="I3" s="118"/>
      <c r="J3" s="118"/>
      <c r="K3" s="118"/>
      <c r="L3" s="119"/>
    </row>
    <row r="4" spans="2:12" s="89" customFormat="1" ht="49" customHeight="1">
      <c r="B4" s="120" t="s">
        <v>1001</v>
      </c>
      <c r="C4" s="121"/>
      <c r="D4" s="121"/>
      <c r="E4" s="121"/>
      <c r="F4" s="121"/>
      <c r="G4" s="121"/>
      <c r="H4" s="121"/>
      <c r="I4" s="121"/>
      <c r="J4" s="121"/>
      <c r="K4" s="121"/>
      <c r="L4" s="122"/>
    </row>
    <row r="5" spans="2:12" ht="21">
      <c r="B5" s="105" t="s">
        <v>970</v>
      </c>
      <c r="C5" s="106"/>
      <c r="D5" s="106"/>
      <c r="E5" s="106"/>
      <c r="F5" s="106"/>
      <c r="G5" s="106"/>
      <c r="H5" s="106"/>
      <c r="I5" s="106"/>
      <c r="J5" s="106"/>
      <c r="K5" s="106"/>
      <c r="L5" s="107"/>
    </row>
    <row r="6" spans="2:12" s="90" customFormat="1" ht="191" customHeight="1">
      <c r="B6" s="123" t="s">
        <v>976</v>
      </c>
      <c r="C6" s="124"/>
      <c r="D6" s="124"/>
      <c r="E6" s="124"/>
      <c r="F6" s="124"/>
      <c r="G6" s="124"/>
      <c r="H6" s="124"/>
      <c r="I6" s="124"/>
      <c r="J6" s="124"/>
      <c r="K6" s="124"/>
      <c r="L6" s="125"/>
    </row>
    <row r="7" spans="2:12" ht="21">
      <c r="B7" s="105" t="s">
        <v>971</v>
      </c>
      <c r="C7" s="106"/>
      <c r="D7" s="106"/>
      <c r="E7" s="106"/>
      <c r="F7" s="106"/>
      <c r="G7" s="106"/>
      <c r="H7" s="106"/>
      <c r="I7" s="106"/>
      <c r="J7" s="106"/>
      <c r="K7" s="106"/>
      <c r="L7" s="107"/>
    </row>
    <row r="8" spans="2:12" ht="71" customHeight="1">
      <c r="B8" s="108" t="s">
        <v>972</v>
      </c>
      <c r="C8" s="109"/>
      <c r="D8" s="109"/>
      <c r="E8" s="109"/>
      <c r="F8" s="109"/>
      <c r="G8" s="109"/>
      <c r="H8" s="109"/>
      <c r="I8" s="109"/>
      <c r="J8" s="109"/>
      <c r="K8" s="109"/>
      <c r="L8" s="110"/>
    </row>
    <row r="9" spans="2:12" ht="185" customHeight="1">
      <c r="B9" s="108" t="s">
        <v>999</v>
      </c>
      <c r="C9" s="109"/>
      <c r="D9" s="109"/>
      <c r="E9" s="109"/>
      <c r="F9" s="109"/>
      <c r="G9" s="109"/>
      <c r="H9" s="109"/>
      <c r="I9" s="109"/>
      <c r="J9" s="109"/>
      <c r="K9" s="109"/>
      <c r="L9" s="110"/>
    </row>
    <row r="10" spans="2:12" ht="395" customHeight="1">
      <c r="B10" s="108" t="s">
        <v>973</v>
      </c>
      <c r="C10" s="109"/>
      <c r="D10" s="109"/>
      <c r="E10" s="109"/>
      <c r="F10" s="109"/>
      <c r="G10" s="109"/>
      <c r="H10" s="109"/>
      <c r="I10" s="109"/>
      <c r="J10" s="109"/>
      <c r="K10" s="109"/>
      <c r="L10" s="110"/>
    </row>
    <row r="11" spans="2:12" ht="228" customHeight="1">
      <c r="B11" s="102" t="s">
        <v>977</v>
      </c>
      <c r="C11" s="103"/>
      <c r="D11" s="103"/>
      <c r="E11" s="103"/>
      <c r="F11" s="103"/>
      <c r="G11" s="103"/>
      <c r="H11" s="103"/>
      <c r="I11" s="103"/>
      <c r="J11" s="103"/>
      <c r="K11" s="103"/>
      <c r="L11" s="104"/>
    </row>
    <row r="12" spans="2:12" ht="396" customHeight="1">
      <c r="B12" s="102" t="s">
        <v>978</v>
      </c>
      <c r="C12" s="103"/>
      <c r="D12" s="103"/>
      <c r="E12" s="103"/>
      <c r="F12" s="103"/>
      <c r="G12" s="103"/>
      <c r="H12" s="103"/>
      <c r="I12" s="103"/>
      <c r="J12" s="103"/>
      <c r="K12" s="103"/>
      <c r="L12" s="104"/>
    </row>
    <row r="13" spans="2:12" ht="164" customHeight="1">
      <c r="B13" s="102" t="s">
        <v>1149</v>
      </c>
      <c r="C13" s="103"/>
      <c r="D13" s="103"/>
      <c r="E13" s="103"/>
      <c r="F13" s="103"/>
      <c r="G13" s="103"/>
      <c r="H13" s="103"/>
      <c r="I13" s="103"/>
      <c r="J13" s="103"/>
      <c r="K13" s="103"/>
      <c r="L13" s="104"/>
    </row>
    <row r="14" spans="2:12" ht="167" customHeight="1">
      <c r="B14" s="102" t="s">
        <v>979</v>
      </c>
      <c r="C14" s="103"/>
      <c r="D14" s="103"/>
      <c r="E14" s="103"/>
      <c r="F14" s="103"/>
      <c r="G14" s="103"/>
      <c r="H14" s="103"/>
      <c r="I14" s="103"/>
      <c r="J14" s="103"/>
      <c r="K14" s="103"/>
      <c r="L14" s="104"/>
    </row>
    <row r="15" spans="2:12" ht="287" customHeight="1">
      <c r="B15" s="102" t="s">
        <v>980</v>
      </c>
      <c r="C15" s="103"/>
      <c r="D15" s="103"/>
      <c r="E15" s="103"/>
      <c r="F15" s="103"/>
      <c r="G15" s="103"/>
      <c r="H15" s="103"/>
      <c r="I15" s="103"/>
      <c r="J15" s="103"/>
      <c r="K15" s="103"/>
      <c r="L15" s="104"/>
    </row>
    <row r="16" spans="2:12" ht="21">
      <c r="B16" s="105" t="s">
        <v>974</v>
      </c>
      <c r="C16" s="106"/>
      <c r="D16" s="106"/>
      <c r="E16" s="106"/>
      <c r="F16" s="106"/>
      <c r="G16" s="106"/>
      <c r="H16" s="106"/>
      <c r="I16" s="106"/>
      <c r="J16" s="106"/>
      <c r="K16" s="106"/>
      <c r="L16" s="107"/>
    </row>
    <row r="17" spans="2:12" ht="75" customHeight="1">
      <c r="B17" s="108" t="s">
        <v>984</v>
      </c>
      <c r="C17" s="109"/>
      <c r="D17" s="109"/>
      <c r="E17" s="109"/>
      <c r="F17" s="109"/>
      <c r="G17" s="109"/>
      <c r="H17" s="109"/>
      <c r="I17" s="109"/>
      <c r="J17" s="109"/>
      <c r="K17" s="109"/>
      <c r="L17" s="110"/>
    </row>
    <row r="18" spans="2:12" ht="124" customHeight="1">
      <c r="B18" s="108" t="s">
        <v>982</v>
      </c>
      <c r="C18" s="109"/>
      <c r="D18" s="109"/>
      <c r="E18" s="109"/>
      <c r="F18" s="109"/>
      <c r="G18" s="109"/>
      <c r="H18" s="109"/>
      <c r="I18" s="109"/>
      <c r="J18" s="109"/>
      <c r="K18" s="109"/>
      <c r="L18" s="110"/>
    </row>
    <row r="19" spans="2:12" ht="78" customHeight="1">
      <c r="B19" s="111" t="s">
        <v>975</v>
      </c>
      <c r="C19" s="112"/>
      <c r="D19" s="112"/>
      <c r="E19" s="112"/>
      <c r="F19" s="112"/>
      <c r="G19" s="112"/>
      <c r="H19" s="112"/>
      <c r="I19" s="112"/>
      <c r="J19" s="112"/>
      <c r="K19" s="112"/>
      <c r="L19" s="113"/>
    </row>
    <row r="20" spans="2:12">
      <c r="B20" s="99"/>
      <c r="C20" s="100"/>
      <c r="D20" s="100"/>
      <c r="E20" s="100"/>
      <c r="F20" s="100"/>
      <c r="G20" s="100"/>
      <c r="H20" s="100"/>
      <c r="I20" s="100"/>
      <c r="J20" s="100"/>
      <c r="K20" s="100"/>
      <c r="L20" s="101"/>
    </row>
    <row r="31" spans="2:12" ht="20">
      <c r="D31" s="91"/>
    </row>
    <row r="32" spans="2:12" ht="20">
      <c r="D32" s="92"/>
    </row>
    <row r="34" spans="4:4" ht="20">
      <c r="D34" s="92"/>
    </row>
    <row r="35" spans="4:4" ht="20">
      <c r="D35" s="92"/>
    </row>
    <row r="36" spans="4:4" ht="20">
      <c r="D36" s="92"/>
    </row>
  </sheetData>
  <mergeCells count="19">
    <mergeCell ref="B13:L13"/>
    <mergeCell ref="B2:L2"/>
    <mergeCell ref="B3:L3"/>
    <mergeCell ref="B4:L4"/>
    <mergeCell ref="B5:L5"/>
    <mergeCell ref="B6:L6"/>
    <mergeCell ref="B7:L7"/>
    <mergeCell ref="B8:L8"/>
    <mergeCell ref="B9:L9"/>
    <mergeCell ref="B10:L10"/>
    <mergeCell ref="B11:L11"/>
    <mergeCell ref="B12:L12"/>
    <mergeCell ref="B20:L20"/>
    <mergeCell ref="B14:L14"/>
    <mergeCell ref="B15:L15"/>
    <mergeCell ref="B16:L16"/>
    <mergeCell ref="B17:L17"/>
    <mergeCell ref="B18:L18"/>
    <mergeCell ref="B19:L1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A696-C138-844B-842D-8AB3C22BCB11}">
  <sheetPr>
    <pageSetUpPr fitToPage="1"/>
  </sheetPr>
  <dimension ref="B2:AA97"/>
  <sheetViews>
    <sheetView showGridLines="0" topLeftCell="N70" zoomScale="87" zoomScaleNormal="86" workbookViewId="0">
      <selection activeCell="Z92" sqref="Z92"/>
    </sheetView>
  </sheetViews>
  <sheetFormatPr baseColWidth="10" defaultColWidth="10.83203125" defaultRowHeight="14"/>
  <cols>
    <col min="1" max="1" width="3.6640625" style="23" customWidth="1"/>
    <col min="2" max="4" width="2.5" style="23" customWidth="1"/>
    <col min="5" max="5" width="10.33203125" style="23" customWidth="1"/>
    <col min="6" max="6" width="3.83203125" style="23" customWidth="1"/>
    <col min="7" max="7" width="6.5" style="23" customWidth="1"/>
    <col min="8" max="8" width="55.6640625" style="23" customWidth="1"/>
    <col min="9" max="9" width="2.5" style="23" bestFit="1" customWidth="1"/>
    <col min="10" max="10" width="10" style="23" customWidth="1"/>
    <col min="11" max="13" width="2.5" style="23" customWidth="1"/>
    <col min="14" max="14" width="10.83203125" style="47"/>
    <col min="15" max="15" width="2.83203125" style="47" customWidth="1"/>
    <col min="16" max="16" width="7.5" style="23" bestFit="1" customWidth="1"/>
    <col min="17" max="17" width="48.83203125" style="23" customWidth="1"/>
    <col min="18" max="18" width="4.33203125" style="23" customWidth="1"/>
    <col min="19" max="19" width="10" style="23" customWidth="1"/>
    <col min="20" max="20" width="3.5" style="23" customWidth="1"/>
    <col min="21" max="22" width="3" style="23" customWidth="1"/>
    <col min="23" max="23" width="11.6640625" style="23" customWidth="1"/>
    <col min="24" max="24" width="4.33203125" style="23" customWidth="1"/>
    <col min="25" max="25" width="7.83203125" style="23" customWidth="1"/>
    <col min="26" max="26" width="47.83203125" style="23" customWidth="1"/>
    <col min="27" max="27" width="5.83203125" style="23" customWidth="1"/>
    <col min="28" max="16384" width="10.83203125" style="23"/>
  </cols>
  <sheetData>
    <row r="2" spans="2:27" ht="41" customHeight="1">
      <c r="B2" s="126" t="s">
        <v>966</v>
      </c>
      <c r="C2" s="127"/>
      <c r="D2" s="127"/>
      <c r="E2" s="127"/>
      <c r="F2" s="127"/>
      <c r="G2" s="127"/>
      <c r="H2" s="127"/>
      <c r="I2" s="127"/>
      <c r="J2" s="127"/>
      <c r="K2" s="127"/>
      <c r="L2" s="127"/>
      <c r="M2" s="127"/>
      <c r="N2" s="127"/>
      <c r="O2" s="127"/>
      <c r="P2" s="127"/>
      <c r="Q2" s="127"/>
      <c r="R2" s="127"/>
      <c r="S2" s="127"/>
      <c r="T2" s="127"/>
      <c r="U2" s="127"/>
      <c r="V2" s="127"/>
      <c r="W2" s="127"/>
      <c r="X2" s="127"/>
      <c r="Y2" s="127"/>
      <c r="Z2" s="127"/>
      <c r="AA2" s="128"/>
    </row>
    <row r="3" spans="2:27" s="24" customFormat="1" ht="18" customHeight="1">
      <c r="B3" s="20"/>
      <c r="C3" s="1"/>
      <c r="D3" s="1"/>
      <c r="E3" s="1"/>
      <c r="F3" s="1"/>
      <c r="G3" s="1"/>
      <c r="H3" s="1"/>
      <c r="I3" s="1"/>
      <c r="J3" s="1"/>
      <c r="K3" s="1"/>
      <c r="L3" s="1"/>
      <c r="M3" s="1"/>
      <c r="N3" s="1"/>
      <c r="O3" s="1"/>
      <c r="P3" s="1"/>
      <c r="Q3" s="1"/>
      <c r="R3" s="1"/>
      <c r="S3" s="1"/>
      <c r="T3" s="1"/>
      <c r="U3" s="1"/>
      <c r="V3" s="1"/>
      <c r="W3" s="1"/>
      <c r="X3" s="1"/>
      <c r="Y3" s="1"/>
      <c r="Z3" s="1"/>
      <c r="AA3" s="21"/>
    </row>
    <row r="4" spans="2:27" ht="18" customHeight="1">
      <c r="B4" s="25" t="s">
        <v>0</v>
      </c>
      <c r="C4" s="26"/>
      <c r="D4" s="26"/>
      <c r="E4" s="78"/>
      <c r="F4" s="78"/>
      <c r="G4" s="78"/>
      <c r="H4" s="77"/>
      <c r="I4" s="27" t="str">
        <f>SUM(B6:B30)&amp;" POINTS"</f>
        <v>0 POINTS</v>
      </c>
      <c r="K4" s="28" t="s">
        <v>84</v>
      </c>
      <c r="L4" s="28"/>
      <c r="M4" s="28"/>
      <c r="N4" s="28"/>
      <c r="O4" s="28"/>
      <c r="P4" s="28"/>
      <c r="Q4" s="29"/>
      <c r="R4" s="29" t="str">
        <f>SUM(K6:K27)&amp;" POINTS"</f>
        <v>0 POINTS</v>
      </c>
      <c r="T4" s="30" t="s">
        <v>2</v>
      </c>
      <c r="U4" s="30"/>
      <c r="V4" s="30"/>
      <c r="W4" s="30"/>
      <c r="X4" s="30"/>
      <c r="Y4" s="30"/>
      <c r="Z4" s="30"/>
      <c r="AA4" s="31" t="str">
        <f>SUM(T6:T25)&amp;" POINTS"</f>
        <v>0 POINTS</v>
      </c>
    </row>
    <row r="5" spans="2:27" s="86" customFormat="1" ht="18" customHeight="1">
      <c r="B5" s="83" t="s">
        <v>3</v>
      </c>
      <c r="C5" s="84" t="s">
        <v>4</v>
      </c>
      <c r="D5" s="84" t="s">
        <v>545</v>
      </c>
      <c r="E5" s="84" t="s">
        <v>5</v>
      </c>
      <c r="F5" s="84" t="s">
        <v>1124</v>
      </c>
      <c r="G5" s="85" t="s">
        <v>6</v>
      </c>
      <c r="H5" s="85" t="s">
        <v>7</v>
      </c>
      <c r="I5" s="85"/>
      <c r="K5" s="84" t="s">
        <v>3</v>
      </c>
      <c r="L5" s="84" t="s">
        <v>4</v>
      </c>
      <c r="M5" s="84" t="s">
        <v>545</v>
      </c>
      <c r="N5" s="84" t="s">
        <v>5</v>
      </c>
      <c r="O5" s="84" t="s">
        <v>1124</v>
      </c>
      <c r="P5" s="85" t="s">
        <v>6</v>
      </c>
      <c r="Q5" s="85" t="s">
        <v>7</v>
      </c>
      <c r="R5" s="85"/>
      <c r="T5" s="84" t="s">
        <v>3</v>
      </c>
      <c r="U5" s="84" t="s">
        <v>4</v>
      </c>
      <c r="V5" s="84" t="s">
        <v>545</v>
      </c>
      <c r="W5" s="84" t="s">
        <v>5</v>
      </c>
      <c r="X5" s="84" t="s">
        <v>1124</v>
      </c>
      <c r="Y5" s="85" t="s">
        <v>6</v>
      </c>
      <c r="Z5" s="85" t="s">
        <v>7</v>
      </c>
      <c r="AA5" s="87"/>
    </row>
    <row r="6" spans="2:27" ht="18" customHeight="1">
      <c r="B6" s="32" t="s">
        <v>3</v>
      </c>
      <c r="C6" s="33"/>
      <c r="D6" s="33"/>
      <c r="E6" s="8" t="str">
        <f>INDEX(Table1[Weight],MATCH('Matrix Summary'!G6,Table1[feature.name],0))</f>
        <v>Required</v>
      </c>
      <c r="F6" s="8" t="str">
        <f>IF(INDEX(Table1[extra core points],MATCH('Matrix Summary'!G6,Table1[feature.name],0))=1,"Y","")</f>
        <v/>
      </c>
      <c r="G6" s="7" t="s">
        <v>8</v>
      </c>
      <c r="H6" s="7" t="str">
        <f>INDEX(Table1[part_name],MATCH('Matrix Summary'!G6,Table1[feature.name],0))</f>
        <v>Meet Thresholds for Particulate Matter</v>
      </c>
      <c r="I6" s="9">
        <f>INDEX(Table1[min_points (0=no minimum stated)],MATCH('Matrix Summary'!G6,Table1[feature.name],0))</f>
        <v>0</v>
      </c>
      <c r="K6" s="96" t="s">
        <v>3</v>
      </c>
      <c r="L6" s="34"/>
      <c r="M6" s="34"/>
      <c r="N6" s="8" t="str">
        <f>INDEX(Table1[Weight],MATCH('Matrix Summary'!P6,Table1[feature.name],0))</f>
        <v>Required</v>
      </c>
      <c r="O6" s="8" t="str">
        <f>IF(INDEX(Table1[extra core points],MATCH('Matrix Summary'!P6,Table1[feature.name],0))=1,"Y","")</f>
        <v/>
      </c>
      <c r="P6" s="7" t="s">
        <v>92</v>
      </c>
      <c r="Q6" s="7" t="str">
        <f>INDEX(Table1[part_name],MATCH('Matrix Summary'!P6,Table1[feature.name],0))</f>
        <v>Design Active Buildings and Communities</v>
      </c>
      <c r="R6" s="9">
        <f>INDEX(Table1[min_points (0=no minimum stated)],MATCH('Matrix Summary'!P6,Table1[feature.name],0))</f>
        <v>0</v>
      </c>
      <c r="T6" s="97" t="s">
        <v>3</v>
      </c>
      <c r="U6" s="34"/>
      <c r="V6" s="34"/>
      <c r="W6" s="8" t="str">
        <f>INDEX(Table1[Weight],MATCH('Matrix Summary'!Y6,Table1[feature.name],0))</f>
        <v>Required</v>
      </c>
      <c r="X6" s="8" t="str">
        <f>IF(INDEX(Table1[extra core points],MATCH('Matrix Summary'!Y6,Table1[feature.name],0))=1,"Y","")</f>
        <v/>
      </c>
      <c r="Y6" s="35" t="s">
        <v>12</v>
      </c>
      <c r="Z6" s="7" t="str">
        <f>INDEX(Table1[part_name],MATCH('Matrix Summary'!Y6,Table1[feature.name],0))</f>
        <v>Promote Mental Health and Well-being</v>
      </c>
      <c r="AA6" s="10">
        <f>INDEX(Table1[min_points (0=no minimum stated)],MATCH('Matrix Summary'!Y6,Table1[feature.name],0))</f>
        <v>0</v>
      </c>
    </row>
    <row r="7" spans="2:27" ht="18" customHeight="1">
      <c r="B7" s="32" t="s">
        <v>3</v>
      </c>
      <c r="C7" s="33"/>
      <c r="D7" s="33"/>
      <c r="E7" s="8" t="str">
        <f>INDEX(Table1[Weight],MATCH('Matrix Summary'!G7,Table1[feature.name],0))</f>
        <v>Required</v>
      </c>
      <c r="F7" s="8" t="str">
        <f>IF(INDEX(Table1[extra core points],MATCH('Matrix Summary'!G7,Table1[feature.name],0))=1,"Y","")</f>
        <v/>
      </c>
      <c r="G7" s="7" t="s">
        <v>14</v>
      </c>
      <c r="H7" s="7" t="str">
        <f>INDEX(Table1[part_name],MATCH('Matrix Summary'!G7,Table1[feature.name],0))</f>
        <v>Meet Thresholds for Organic Gases</v>
      </c>
      <c r="I7" s="9">
        <f>INDEX(Table1[min_points (0=no minimum stated)],MATCH('Matrix Summary'!G7,Table1[feature.name],0))</f>
        <v>0</v>
      </c>
      <c r="K7" s="97" t="s">
        <v>3</v>
      </c>
      <c r="L7" s="34"/>
      <c r="M7" s="34"/>
      <c r="N7" s="8" t="str">
        <f>INDEX(Table1[Weight],MATCH('Matrix Summary'!P7,Table1[feature.name],0))</f>
        <v>Required</v>
      </c>
      <c r="O7" s="8" t="str">
        <f>IF(INDEX(Table1[extra core points],MATCH('Matrix Summary'!P7,Table1[feature.name],0))=1,"Y","")</f>
        <v>Y</v>
      </c>
      <c r="P7" s="7" t="s">
        <v>98</v>
      </c>
      <c r="Q7" s="7" t="str">
        <f>INDEX(Table1[part_name],MATCH('Matrix Summary'!P7,Table1[feature.name],0))</f>
        <v>Support Visual Ergonomics</v>
      </c>
      <c r="R7" s="9">
        <f>INDEX(Table1[min_points (0=no minimum stated)],MATCH('Matrix Summary'!P7,Table1[feature.name],0))</f>
        <v>0</v>
      </c>
      <c r="T7" s="97" t="s">
        <v>3</v>
      </c>
      <c r="U7" s="34"/>
      <c r="V7" s="34"/>
      <c r="W7" s="8" t="str">
        <f>INDEX(Table1[Weight],MATCH('Matrix Summary'!Y7,Table1[feature.name],0))</f>
        <v>Required</v>
      </c>
      <c r="X7" s="8" t="str">
        <f>IF(INDEX(Table1[extra core points],MATCH('Matrix Summary'!Y7,Table1[feature.name],0))=1,"Y","")</f>
        <v/>
      </c>
      <c r="Y7" s="35" t="s">
        <v>18</v>
      </c>
      <c r="Z7" s="7" t="str">
        <f>INDEX(Table1[part_name],MATCH('Matrix Summary'!Y7,Table1[feature.name],0))</f>
        <v>Provide Connection to Nature</v>
      </c>
      <c r="AA7" s="10">
        <f>INDEX(Table1[min_points (0=no minimum stated)],MATCH('Matrix Summary'!Y7,Table1[feature.name],0))</f>
        <v>0</v>
      </c>
    </row>
    <row r="8" spans="2:27" ht="18" customHeight="1">
      <c r="B8" s="32" t="s">
        <v>3</v>
      </c>
      <c r="C8" s="33"/>
      <c r="D8" s="33"/>
      <c r="E8" s="8" t="str">
        <f>INDEX(Table1[Weight],MATCH('Matrix Summary'!G8,Table1[feature.name],0))</f>
        <v>Required</v>
      </c>
      <c r="F8" s="8" t="str">
        <f>IF(INDEX(Table1[extra core points],MATCH('Matrix Summary'!G8,Table1[feature.name],0))=1,"Y","")</f>
        <v/>
      </c>
      <c r="G8" s="7" t="s">
        <v>20</v>
      </c>
      <c r="H8" s="7" t="str">
        <f>INDEX(Table1[part_name],MATCH('Matrix Summary'!G8,Table1[feature.name],0))</f>
        <v>Meet Thresholds for Inorganic Gases</v>
      </c>
      <c r="I8" s="9">
        <f>INDEX(Table1[min_points (0=no minimum stated)],MATCH('Matrix Summary'!G8,Table1[feature.name],0))</f>
        <v>0</v>
      </c>
      <c r="K8" s="97" t="s">
        <v>3</v>
      </c>
      <c r="L8" s="34"/>
      <c r="M8" s="34"/>
      <c r="N8" s="8" t="str">
        <f>INDEX(Table1[Weight],MATCH('Matrix Summary'!P8,Table1[feature.name],0))</f>
        <v>Required</v>
      </c>
      <c r="O8" s="8" t="str">
        <f>IF(INDEX(Table1[extra core points],MATCH('Matrix Summary'!P8,Table1[feature.name],0))=1,"Y","")</f>
        <v>Y</v>
      </c>
      <c r="P8" s="7" t="s">
        <v>104</v>
      </c>
      <c r="Q8" s="7" t="str">
        <f>INDEX(Table1[part_name],MATCH('Matrix Summary'!P8,Table1[feature.name],0))</f>
        <v>Provide Height-Adjustable Work Surfaces</v>
      </c>
      <c r="R8" s="9">
        <f>INDEX(Table1[min_points (0=no minimum stated)],MATCH('Matrix Summary'!P8,Table1[feature.name],0))</f>
        <v>0</v>
      </c>
      <c r="T8" s="97" t="s">
        <v>3</v>
      </c>
      <c r="U8" s="34"/>
      <c r="V8" s="34"/>
      <c r="W8" s="8" t="str">
        <f>INDEX(Table1[Weight],MATCH('Matrix Summary'!Y8,Table1[feature.name],0))</f>
        <v>Required</v>
      </c>
      <c r="X8" s="8" t="str">
        <f>IF(INDEX(Table1[extra core points],MATCH('Matrix Summary'!Y8,Table1[feature.name],0))=1,"Y","")</f>
        <v/>
      </c>
      <c r="Y8" s="35" t="s">
        <v>24</v>
      </c>
      <c r="Z8" s="7" t="str">
        <f>INDEX(Table1[part_name],MATCH('Matrix Summary'!Y8,Table1[feature.name],0))</f>
        <v>Provide Connection to Place</v>
      </c>
      <c r="AA8" s="10">
        <f>INDEX(Table1[min_points (0=no minimum stated)],MATCH('Matrix Summary'!Y8,Table1[feature.name],0))</f>
        <v>0</v>
      </c>
    </row>
    <row r="9" spans="2:27" ht="18" customHeight="1">
      <c r="B9" s="32" t="s">
        <v>3</v>
      </c>
      <c r="C9" s="33"/>
      <c r="D9" s="33"/>
      <c r="E9" s="8" t="str">
        <f>INDEX(Table1[Weight],MATCH('Matrix Summary'!G9,Table1[feature.name],0))</f>
        <v>Required</v>
      </c>
      <c r="F9" s="8" t="str">
        <f>IF(INDEX(Table1[extra core points],MATCH('Matrix Summary'!G9,Table1[feature.name],0))=1,"Y","")</f>
        <v/>
      </c>
      <c r="G9" s="7" t="s">
        <v>26</v>
      </c>
      <c r="H9" s="7" t="str">
        <f>INDEX(Table1[part_name],MATCH('Matrix Summary'!G9,Table1[feature.name],0))</f>
        <v>Meet Thresholds for Radon</v>
      </c>
      <c r="I9" s="9">
        <f>INDEX(Table1[min_points (0=no minimum stated)],MATCH('Matrix Summary'!G9,Table1[feature.name],0))</f>
        <v>0</v>
      </c>
      <c r="K9" s="97" t="s">
        <v>3</v>
      </c>
      <c r="L9" s="34"/>
      <c r="M9" s="34"/>
      <c r="N9" s="8" t="str">
        <f>INDEX(Table1[Weight],MATCH('Matrix Summary'!P9,Table1[feature.name],0))</f>
        <v>Required</v>
      </c>
      <c r="O9" s="8" t="str">
        <f>IF(INDEX(Table1[extra core points],MATCH('Matrix Summary'!P9,Table1[feature.name],0))=1,"Y","")</f>
        <v>Y</v>
      </c>
      <c r="P9" s="7" t="s">
        <v>110</v>
      </c>
      <c r="Q9" s="7" t="str">
        <f>INDEX(Table1[part_name],MATCH('Matrix Summary'!P9,Table1[feature.name],0))</f>
        <v>Provide Chair Adjustability</v>
      </c>
      <c r="R9" s="9">
        <f>INDEX(Table1[min_points (0=no minimum stated)],MATCH('Matrix Summary'!P9,Table1[feature.name],0))</f>
        <v>0</v>
      </c>
      <c r="T9" s="36"/>
      <c r="U9" s="34"/>
      <c r="V9" s="34"/>
      <c r="W9" s="8" t="str">
        <f>INDEX(Table1[Weight],MATCH('Matrix Summary'!Y9,Table1[feature.name],0))</f>
        <v>0.5 points</v>
      </c>
      <c r="X9" s="8" t="str">
        <f>IF(INDEX(Table1[extra core points],MATCH('Matrix Summary'!Y9,Table1[feature.name],0))=1,"Y","")</f>
        <v/>
      </c>
      <c r="Y9" s="35" t="s">
        <v>30</v>
      </c>
      <c r="Z9" s="7" t="str">
        <f>INDEX(Table1[part_name],MATCH('Matrix Summary'!Y9,Table1[feature.name],0))</f>
        <v>Offer Mental Health Screening</v>
      </c>
      <c r="AA9" s="10">
        <f>INDEX(Table1[min_points (0=no minimum stated)],MATCH('Matrix Summary'!Y9,Table1[feature.name],0))</f>
        <v>0</v>
      </c>
    </row>
    <row r="10" spans="2:27" ht="18" customHeight="1">
      <c r="B10" s="32" t="s">
        <v>3</v>
      </c>
      <c r="C10" s="33"/>
      <c r="D10" s="33"/>
      <c r="E10" s="8" t="str">
        <f>INDEX(Table1[Weight],MATCH('Matrix Summary'!G10,Table1[feature.name],0))</f>
        <v>Required</v>
      </c>
      <c r="F10" s="8" t="str">
        <f>IF(INDEX(Table1[extra core points],MATCH('Matrix Summary'!G10,Table1[feature.name],0))=1,"Y","")</f>
        <v/>
      </c>
      <c r="G10" s="7" t="s">
        <v>32</v>
      </c>
      <c r="H10" s="7" t="str">
        <f>INDEX(Table1[part_name],MATCH('Matrix Summary'!G10,Table1[feature.name],0))</f>
        <v>Measure Air Parameters</v>
      </c>
      <c r="I10" s="9">
        <f>INDEX(Table1[min_points (0=no minimum stated)],MATCH('Matrix Summary'!G10,Table1[feature.name],0))</f>
        <v>0</v>
      </c>
      <c r="K10" s="97" t="s">
        <v>3</v>
      </c>
      <c r="L10" s="34"/>
      <c r="M10" s="34"/>
      <c r="N10" s="8" t="str">
        <f>INDEX(Table1[Weight],MATCH('Matrix Summary'!P10,Table1[feature.name],0))</f>
        <v>Required</v>
      </c>
      <c r="O10" s="8" t="str">
        <f>IF(INDEX(Table1[extra core points],MATCH('Matrix Summary'!P10,Table1[feature.name],0))=1,"Y","")</f>
        <v>Y</v>
      </c>
      <c r="P10" s="7" t="s">
        <v>116</v>
      </c>
      <c r="Q10" s="7" t="str">
        <f>INDEX(Table1[part_name],MATCH('Matrix Summary'!P10,Table1[feature.name],0))</f>
        <v>Provide Support at Standing Workstations</v>
      </c>
      <c r="R10" s="9">
        <f>INDEX(Table1[min_points (0=no minimum stated)],MATCH('Matrix Summary'!P10,Table1[feature.name],0))</f>
        <v>0</v>
      </c>
      <c r="T10" s="36"/>
      <c r="U10" s="34"/>
      <c r="V10" s="34"/>
      <c r="W10" s="8" t="str">
        <f>INDEX(Table1[Weight],MATCH('Matrix Summary'!Y10,Table1[feature.name],0))</f>
        <v>0.5 points</v>
      </c>
      <c r="X10" s="8" t="str">
        <f>IF(INDEX(Table1[extra core points],MATCH('Matrix Summary'!Y10,Table1[feature.name],0))=1,"Y","")</f>
        <v/>
      </c>
      <c r="Y10" s="35" t="s">
        <v>35</v>
      </c>
      <c r="Z10" s="7" t="str">
        <f>INDEX(Table1[part_name],MATCH('Matrix Summary'!Y10,Table1[feature.name],0))</f>
        <v>Offer Mental Health Services</v>
      </c>
      <c r="AA10" s="10">
        <f>INDEX(Table1[min_points (0=no minimum stated)],MATCH('Matrix Summary'!Y10,Table1[feature.name],0))</f>
        <v>0</v>
      </c>
    </row>
    <row r="11" spans="2:27" ht="18" customHeight="1">
      <c r="B11" s="32" t="s">
        <v>3</v>
      </c>
      <c r="C11" s="33"/>
      <c r="D11" s="33"/>
      <c r="E11" s="8" t="str">
        <f>INDEX(Table1[Weight],MATCH('Matrix Summary'!G11,Table1[feature.name],0))</f>
        <v>Required</v>
      </c>
      <c r="F11" s="8" t="str">
        <f>IF(INDEX(Table1[extra core points],MATCH('Matrix Summary'!G11,Table1[feature.name],0))=1,"Y","")</f>
        <v/>
      </c>
      <c r="G11" s="7" t="s">
        <v>37</v>
      </c>
      <c r="H11" s="7" t="str">
        <f>INDEX(Table1[part_name],MATCH('Matrix Summary'!G11,Table1[feature.name],0))</f>
        <v>Prohibit Indoor Smoking</v>
      </c>
      <c r="I11" s="9">
        <f>INDEX(Table1[min_points (0=no minimum stated)],MATCH('Matrix Summary'!G11,Table1[feature.name],0))</f>
        <v>0</v>
      </c>
      <c r="K11" s="97" t="s">
        <v>3</v>
      </c>
      <c r="L11" s="34"/>
      <c r="M11" s="34"/>
      <c r="N11" s="8" t="str">
        <f>INDEX(Table1[Weight],MATCH('Matrix Summary'!P11,Table1[feature.name],0))</f>
        <v>Required</v>
      </c>
      <c r="O11" s="8" t="str">
        <f>IF(INDEX(Table1[extra core points],MATCH('Matrix Summary'!P11,Table1[feature.name],0))=1,"Y","")</f>
        <v>Y</v>
      </c>
      <c r="P11" s="7" t="s">
        <v>122</v>
      </c>
      <c r="Q11" s="7" t="str">
        <f>INDEX(Table1[part_name],MATCH('Matrix Summary'!P11,Table1[feature.name],0))</f>
        <v>Provide Workstation Orientation</v>
      </c>
      <c r="R11" s="9">
        <f>INDEX(Table1[min_points (0=no minimum stated)],MATCH('Matrix Summary'!P11,Table1[feature.name],0))</f>
        <v>0</v>
      </c>
      <c r="T11" s="36"/>
      <c r="U11" s="34"/>
      <c r="V11" s="34"/>
      <c r="W11" s="8" t="str">
        <f>INDEX(Table1[Weight],MATCH('Matrix Summary'!Y11,Table1[feature.name],0))</f>
        <v>0.5 points</v>
      </c>
      <c r="X11" s="8" t="str">
        <f>IF(INDEX(Table1[extra core points],MATCH('Matrix Summary'!Y11,Table1[feature.name],0))=1,"Y","")</f>
        <v/>
      </c>
      <c r="Y11" s="35" t="s">
        <v>41</v>
      </c>
      <c r="Z11" s="7" t="str">
        <f>INDEX(Table1[part_name],MATCH('Matrix Summary'!Y11,Table1[feature.name],0))</f>
        <v>Offer Workplace Support</v>
      </c>
      <c r="AA11" s="10">
        <f>INDEX(Table1[min_points (0=no minimum stated)],MATCH('Matrix Summary'!Y11,Table1[feature.name],0))</f>
        <v>0</v>
      </c>
    </row>
    <row r="12" spans="2:27" ht="18" customHeight="1">
      <c r="B12" s="32" t="s">
        <v>3</v>
      </c>
      <c r="C12" s="33"/>
      <c r="D12" s="33"/>
      <c r="E12" s="8" t="str">
        <f>INDEX(Table1[Weight],MATCH('Matrix Summary'!G12,Table1[feature.name],0))</f>
        <v>Required</v>
      </c>
      <c r="F12" s="8" t="str">
        <f>IF(INDEX(Table1[extra core points],MATCH('Matrix Summary'!G12,Table1[feature.name],0))=1,"Y","")</f>
        <v/>
      </c>
      <c r="G12" s="7" t="s">
        <v>43</v>
      </c>
      <c r="H12" s="7" t="str">
        <f>INDEX(Table1[part_name],MATCH('Matrix Summary'!G12,Table1[feature.name],0))</f>
        <v>Prohibit Outdoor Smoking</v>
      </c>
      <c r="I12" s="9">
        <f>INDEX(Table1[min_points (0=no minimum stated)],MATCH('Matrix Summary'!G12,Table1[feature.name],0))</f>
        <v>0</v>
      </c>
      <c r="K12" s="37"/>
      <c r="L12" s="34"/>
      <c r="M12" s="34"/>
      <c r="N12" s="8" t="str">
        <f>INDEX(Table1[Weight],MATCH('Matrix Summary'!P12,Table1[feature.name],0))</f>
        <v>2 points</v>
      </c>
      <c r="O12" s="8" t="str">
        <f>IF(INDEX(Table1[extra core points],MATCH('Matrix Summary'!P12,Table1[feature.name],0))=1,"Y","")</f>
        <v/>
      </c>
      <c r="P12" s="7" t="s">
        <v>126</v>
      </c>
      <c r="Q12" s="7" t="str">
        <f>INDEX(Table1[part_name],MATCH('Matrix Summary'!P12,Table1[feature.name],0))</f>
        <v>Design Aesthetic Staircases</v>
      </c>
      <c r="R12" s="9">
        <f>INDEX(Table1[min_points (0=no minimum stated)],MATCH('Matrix Summary'!P12,Table1[feature.name],0))</f>
        <v>0</v>
      </c>
      <c r="T12" s="36"/>
      <c r="U12" s="34"/>
      <c r="V12" s="34"/>
      <c r="W12" s="8" t="str">
        <f>INDEX(Table1[Weight],MATCH('Matrix Summary'!Y12,Table1[feature.name],0))</f>
        <v>0.5 points</v>
      </c>
      <c r="X12" s="8" t="str">
        <f>IF(INDEX(Table1[extra core points],MATCH('Matrix Summary'!Y12,Table1[feature.name],0))=1,"Y","")</f>
        <v/>
      </c>
      <c r="Y12" s="35" t="s">
        <v>47</v>
      </c>
      <c r="Z12" s="7" t="str">
        <f>INDEX(Table1[part_name],MATCH('Matrix Summary'!Y12,Table1[feature.name],0))</f>
        <v>β Support Mental Health Recovery</v>
      </c>
      <c r="AA12" s="10">
        <f>INDEX(Table1[min_points (0=no minimum stated)],MATCH('Matrix Summary'!Y12,Table1[feature.name],0))</f>
        <v>0</v>
      </c>
    </row>
    <row r="13" spans="2:27" ht="18" customHeight="1">
      <c r="B13" s="32" t="s">
        <v>3</v>
      </c>
      <c r="C13" s="33"/>
      <c r="D13" s="33"/>
      <c r="E13" s="8" t="str">
        <f>INDEX(Table1[Weight],MATCH('Matrix Summary'!G13,Table1[feature.name],0))</f>
        <v>Required</v>
      </c>
      <c r="F13" s="8" t="str">
        <f>IF(INDEX(Table1[extra core points],MATCH('Matrix Summary'!G13,Table1[feature.name],0))=1,"Y","")</f>
        <v/>
      </c>
      <c r="G13" s="7" t="s">
        <v>48</v>
      </c>
      <c r="H13" s="7" t="str">
        <f>INDEX(Table1[part_name],MATCH('Matrix Summary'!G13,Table1[feature.name],0))</f>
        <v>Ensure Adequate Ventilation</v>
      </c>
      <c r="I13" s="9">
        <f>INDEX(Table1[min_points (0=no minimum stated)],MATCH('Matrix Summary'!G13,Table1[feature.name],0))</f>
        <v>0</v>
      </c>
      <c r="K13" s="37"/>
      <c r="L13" s="34"/>
      <c r="M13" s="34"/>
      <c r="N13" s="8" t="str">
        <f>INDEX(Table1[Weight],MATCH('Matrix Summary'!P13,Table1[feature.name],0))</f>
        <v>2 points</v>
      </c>
      <c r="O13" s="8" t="str">
        <f>IF(INDEX(Table1[extra core points],MATCH('Matrix Summary'!P13,Table1[feature.name],0))=1,"Y","")</f>
        <v/>
      </c>
      <c r="P13" s="7" t="s">
        <v>131</v>
      </c>
      <c r="Q13" s="7" t="str">
        <f>INDEX(Table1[part_name],MATCH('Matrix Summary'!P13,Table1[feature.name],0))</f>
        <v>Integrate Point-of-Decision Signage</v>
      </c>
      <c r="R13" s="9">
        <f>INDEX(Table1[min_points (0=no minimum stated)],MATCH('Matrix Summary'!P13,Table1[feature.name],0))</f>
        <v>0</v>
      </c>
      <c r="T13" s="36"/>
      <c r="U13" s="34"/>
      <c r="V13" s="34"/>
      <c r="W13" s="8" t="str">
        <f>INDEX(Table1[Weight],MATCH('Matrix Summary'!Y13,Table1[feature.name],0))</f>
        <v>0.5 points</v>
      </c>
      <c r="X13" s="8" t="str">
        <f>IF(INDEX(Table1[extra core points],MATCH('Matrix Summary'!Y13,Table1[feature.name],0))=1,"Y","")</f>
        <v/>
      </c>
      <c r="Y13" s="35" t="s">
        <v>52</v>
      </c>
      <c r="Z13" s="7" t="str">
        <f>INDEX(Table1[part_name],MATCH('Matrix Summary'!Y13,Table1[feature.name],0))</f>
        <v>Offer Mental Health Education</v>
      </c>
      <c r="AA13" s="10">
        <f>INDEX(Table1[min_points (0=no minimum stated)],MATCH('Matrix Summary'!Y13,Table1[feature.name],0))</f>
        <v>0</v>
      </c>
    </row>
    <row r="14" spans="2:27" ht="18" customHeight="1">
      <c r="B14" s="32" t="s">
        <v>3</v>
      </c>
      <c r="C14" s="33"/>
      <c r="D14" s="33"/>
      <c r="E14" s="8" t="str">
        <f>INDEX(Table1[Weight],MATCH('Matrix Summary'!G14,Table1[feature.name],0))</f>
        <v>Required</v>
      </c>
      <c r="F14" s="8" t="str">
        <f>IF(INDEX(Table1[extra core points],MATCH('Matrix Summary'!G14,Table1[feature.name],0))=1,"Y","")</f>
        <v/>
      </c>
      <c r="G14" s="7" t="s">
        <v>54</v>
      </c>
      <c r="H14" s="7" t="str">
        <f>INDEX(Table1[part_name],MATCH('Matrix Summary'!G14,Table1[feature.name],0))</f>
        <v>Mitigate Construction Pollution</v>
      </c>
      <c r="I14" s="9">
        <f>INDEX(Table1[min_points (0=no minimum stated)],MATCH('Matrix Summary'!G14,Table1[feature.name],0))</f>
        <v>0</v>
      </c>
      <c r="K14" s="37"/>
      <c r="L14" s="34"/>
      <c r="M14" s="34"/>
      <c r="N14" s="8" t="str">
        <f>INDEX(Table1[Weight],MATCH('Matrix Summary'!P14,Table1[feature.name],0))</f>
        <v>2 points</v>
      </c>
      <c r="O14" s="8" t="str">
        <f>IF(INDEX(Table1[extra core points],MATCH('Matrix Summary'!P14,Table1[feature.name],0))=1,"Y","")</f>
        <v/>
      </c>
      <c r="P14" s="7" t="s">
        <v>135</v>
      </c>
      <c r="Q14" s="7" t="str">
        <f>INDEX(Table1[part_name],MATCH('Matrix Summary'!P14,Table1[feature.name],0))</f>
        <v>Promote Visible Stairs</v>
      </c>
      <c r="R14" s="9">
        <f>INDEX(Table1[min_points (0=no minimum stated)],MATCH('Matrix Summary'!P14,Table1[feature.name],0))</f>
        <v>0</v>
      </c>
      <c r="T14" s="36"/>
      <c r="U14" s="34"/>
      <c r="V14" s="34"/>
      <c r="W14" s="8" t="str">
        <f>INDEX(Table1[Weight],MATCH('Matrix Summary'!Y14,Table1[feature.name],0))</f>
        <v>0.5 points</v>
      </c>
      <c r="X14" s="8" t="str">
        <f>IF(INDEX(Table1[extra core points],MATCH('Matrix Summary'!Y14,Table1[feature.name],0))=1,"Y","")</f>
        <v/>
      </c>
      <c r="Y14" s="35" t="s">
        <v>58</v>
      </c>
      <c r="Z14" s="7" t="str">
        <f>INDEX(Table1[part_name],MATCH('Matrix Summary'!Y14,Table1[feature.name],0))</f>
        <v>Offer Mental Health Education for Managers</v>
      </c>
      <c r="AA14" s="10">
        <f>INDEX(Table1[min_points (0=no minimum stated)],MATCH('Matrix Summary'!Y14,Table1[feature.name],0))</f>
        <v>0</v>
      </c>
    </row>
    <row r="15" spans="2:27" ht="18" customHeight="1">
      <c r="B15" s="38"/>
      <c r="C15" s="33"/>
      <c r="D15" s="33"/>
      <c r="E15" s="8" t="str">
        <f>INDEX(Table1[Weight],MATCH('Matrix Summary'!G15,Table1[feature.name],0))</f>
        <v>2 points</v>
      </c>
      <c r="F15" s="8" t="str">
        <f>IF(INDEX(Table1[extra core points],MATCH('Matrix Summary'!G15,Table1[feature.name],0))=1,"Y","")</f>
        <v/>
      </c>
      <c r="G15" s="7" t="s">
        <v>60</v>
      </c>
      <c r="H15" s="7" t="str">
        <f>INDEX(Table1[part_name],MATCH('Matrix Summary'!G15,Table1[feature.name],0))</f>
        <v>Meet Enhanced Thresholds for Particulate Matter</v>
      </c>
      <c r="I15" s="9">
        <f>INDEX(Table1[min_points (0=no minimum stated)],MATCH('Matrix Summary'!G15,Table1[feature.name],0))</f>
        <v>2</v>
      </c>
      <c r="K15" s="37"/>
      <c r="L15" s="34"/>
      <c r="M15" s="34"/>
      <c r="N15" s="8" t="str">
        <f>INDEX(Table1[Weight],MATCH('Matrix Summary'!P15,Table1[feature.name],0))</f>
        <v>3 points</v>
      </c>
      <c r="O15" s="8" t="str">
        <f>IF(INDEX(Table1[extra core points],MATCH('Matrix Summary'!P15,Table1[feature.name],0))=1,"Y","")</f>
        <v/>
      </c>
      <c r="P15" s="7" t="s">
        <v>140</v>
      </c>
      <c r="Q15" s="7" t="str">
        <f>INDEX(Table1[part_name],MATCH('Matrix Summary'!P15,Table1[feature.name],0))</f>
        <v>Provide Cycling Infrastructure</v>
      </c>
      <c r="R15" s="9">
        <f>INDEX(Table1[min_points (0=no minimum stated)],MATCH('Matrix Summary'!P15,Table1[feature.name],0))</f>
        <v>0</v>
      </c>
      <c r="T15" s="36"/>
      <c r="U15" s="34"/>
      <c r="V15" s="34"/>
      <c r="W15" s="8" t="str">
        <f>INDEX(Table1[Weight],MATCH('Matrix Summary'!Y15,Table1[feature.name],0))</f>
        <v>1 point</v>
      </c>
      <c r="X15" s="8" t="str">
        <f>IF(INDEX(Table1[extra core points],MATCH('Matrix Summary'!Y15,Table1[feature.name],0))=1,"Y","")</f>
        <v/>
      </c>
      <c r="Y15" s="35" t="s">
        <v>64</v>
      </c>
      <c r="Z15" s="7" t="str">
        <f>INDEX(Table1[part_name],MATCH('Matrix Summary'!Y15,Table1[feature.name],0))</f>
        <v>Develop Stress Management Plan</v>
      </c>
      <c r="AA15" s="10">
        <f>INDEX(Table1[min_points (0=no minimum stated)],MATCH('Matrix Summary'!Y15,Table1[feature.name],0))</f>
        <v>0</v>
      </c>
    </row>
    <row r="16" spans="2:27" ht="18" customHeight="1">
      <c r="B16" s="38"/>
      <c r="C16" s="33"/>
      <c r="D16" s="33"/>
      <c r="E16" s="8" t="str">
        <f>INDEX(Table1[Weight],MATCH('Matrix Summary'!G16,Table1[feature.name],0))</f>
        <v>1 point</v>
      </c>
      <c r="F16" s="8" t="str">
        <f>IF(INDEX(Table1[extra core points],MATCH('Matrix Summary'!G16,Table1[feature.name],0))=1,"Y","")</f>
        <v/>
      </c>
      <c r="G16" s="7" t="s">
        <v>66</v>
      </c>
      <c r="H16" s="7" t="str">
        <f>INDEX(Table1[part_name],MATCH('Matrix Summary'!G16,Table1[feature.name],0))</f>
        <v>Meet Enhanced Thresholds for Organic Gases</v>
      </c>
      <c r="I16" s="9">
        <f>INDEX(Table1[min_points (0=no minimum stated)],MATCH('Matrix Summary'!G16,Table1[feature.name],0))</f>
        <v>1</v>
      </c>
      <c r="K16" s="37"/>
      <c r="L16" s="34"/>
      <c r="M16" s="34"/>
      <c r="N16" s="8" t="str">
        <f>INDEX(Table1[Weight],MATCH('Matrix Summary'!P16,Table1[feature.name],0))</f>
        <v>2 points</v>
      </c>
      <c r="O16" s="8" t="str">
        <f>IF(INDEX(Table1[extra core points],MATCH('Matrix Summary'!P16,Table1[feature.name],0))=1,"Y","")</f>
        <v/>
      </c>
      <c r="P16" s="7" t="s">
        <v>144</v>
      </c>
      <c r="Q16" s="7" t="str">
        <f>INDEX(Table1[part_name],MATCH('Matrix Summary'!P16,Table1[feature.name],0))</f>
        <v>Provide Showers, Lockers and Changing Facilities</v>
      </c>
      <c r="R16" s="9">
        <f>INDEX(Table1[min_points (0=no minimum stated)],MATCH('Matrix Summary'!P16,Table1[feature.name],0))</f>
        <v>0</v>
      </c>
      <c r="T16" s="36"/>
      <c r="U16" s="34"/>
      <c r="V16" s="34"/>
      <c r="W16" s="8" t="str">
        <f>INDEX(Table1[Weight],MATCH('Matrix Summary'!Y16,Table1[feature.name],0))</f>
        <v>0.5 points</v>
      </c>
      <c r="X16" s="8" t="str">
        <f>IF(INDEX(Table1[extra core points],MATCH('Matrix Summary'!Y16,Table1[feature.name],0))=1,"Y","")</f>
        <v/>
      </c>
      <c r="Y16" s="35" t="s">
        <v>70</v>
      </c>
      <c r="Z16" s="7" t="str">
        <f>INDEX(Table1[part_name],MATCH('Matrix Summary'!Y16,Table1[feature.name],0))</f>
        <v>Support Healthy Working Hours</v>
      </c>
      <c r="AA16" s="10">
        <f>INDEX(Table1[min_points (0=no minimum stated)],MATCH('Matrix Summary'!Y16,Table1[feature.name],0))</f>
        <v>0</v>
      </c>
    </row>
    <row r="17" spans="2:27" ht="18" customHeight="1">
      <c r="B17" s="38"/>
      <c r="C17" s="33"/>
      <c r="D17" s="33"/>
      <c r="E17" s="8" t="str">
        <f>INDEX(Table1[Weight],MATCH('Matrix Summary'!G17,Table1[feature.name],0))</f>
        <v>1 point</v>
      </c>
      <c r="F17" s="8" t="str">
        <f>IF(INDEX(Table1[extra core points],MATCH('Matrix Summary'!G17,Table1[feature.name],0))=1,"Y","")</f>
        <v/>
      </c>
      <c r="G17" s="7" t="s">
        <v>72</v>
      </c>
      <c r="H17" s="7" t="str">
        <f>INDEX(Table1[part_name],MATCH('Matrix Summary'!G17,Table1[feature.name],0))</f>
        <v>Meet Enhanced Thresholds for Inorganic Gases</v>
      </c>
      <c r="I17" s="9">
        <f>INDEX(Table1[min_points (0=no minimum stated)],MATCH('Matrix Summary'!G17,Table1[feature.name],0))</f>
        <v>1</v>
      </c>
      <c r="K17" s="37"/>
      <c r="L17" s="34"/>
      <c r="M17" s="34"/>
      <c r="N17" s="8" t="str">
        <f>INDEX(Table1[Weight],MATCH('Matrix Summary'!P17,Table1[feature.name],0))</f>
        <v>3 points</v>
      </c>
      <c r="O17" s="8" t="str">
        <f>IF(INDEX(Table1[extra core points],MATCH('Matrix Summary'!P17,Table1[feature.name],0))=1,"Y","")</f>
        <v/>
      </c>
      <c r="P17" s="7" t="s">
        <v>148</v>
      </c>
      <c r="Q17" s="7" t="str">
        <f>INDEX(Table1[part_name],MATCH('Matrix Summary'!P17,Table1[feature.name],0))</f>
        <v>Select Sites with Pedestrian-friendly Streets</v>
      </c>
      <c r="R17" s="9">
        <f>INDEX(Table1[min_points (0=no minimum stated)],MATCH('Matrix Summary'!P17,Table1[feature.name],0))</f>
        <v>0</v>
      </c>
      <c r="T17" s="36"/>
      <c r="U17" s="34"/>
      <c r="V17" s="34"/>
      <c r="W17" s="8" t="str">
        <f>INDEX(Table1[Weight],MATCH('Matrix Summary'!Y17,Table1[feature.name],0))</f>
        <v>0.5 points</v>
      </c>
      <c r="X17" s="8" t="str">
        <f>IF(INDEX(Table1[extra core points],MATCH('Matrix Summary'!Y17,Table1[feature.name],0))=1,"Y","")</f>
        <v/>
      </c>
      <c r="Y17" s="35" t="s">
        <v>76</v>
      </c>
      <c r="Z17" s="7" t="str">
        <f>INDEX(Table1[part_name],MATCH('Matrix Summary'!Y17,Table1[feature.name],0))</f>
        <v>Provide Nap Policy and Space</v>
      </c>
      <c r="AA17" s="10">
        <f>INDEX(Table1[min_points (0=no minimum stated)],MATCH('Matrix Summary'!Y17,Table1[feature.name],0))</f>
        <v>0</v>
      </c>
    </row>
    <row r="18" spans="2:27" ht="18" customHeight="1">
      <c r="B18" s="38"/>
      <c r="C18" s="33"/>
      <c r="D18" s="33"/>
      <c r="E18" s="8" t="str">
        <f>INDEX(Table1[Weight],MATCH('Matrix Summary'!G18,Table1[feature.name],0))</f>
        <v>3 points</v>
      </c>
      <c r="F18" s="8" t="str">
        <f>IF(INDEX(Table1[extra core points],MATCH('Matrix Summary'!G18,Table1[feature.name],0))=1,"Y","")</f>
        <v/>
      </c>
      <c r="G18" s="7" t="s">
        <v>78</v>
      </c>
      <c r="H18" s="7" t="str">
        <f>INDEX(Table1[part_name],MATCH('Matrix Summary'!G18,Table1[feature.name],0))</f>
        <v>Increase Outdoor Air Supply</v>
      </c>
      <c r="I18" s="9">
        <f>INDEX(Table1[min_points (0=no minimum stated)],MATCH('Matrix Summary'!G18,Table1[feature.name],0))</f>
        <v>1</v>
      </c>
      <c r="K18" s="37"/>
      <c r="L18" s="34"/>
      <c r="M18" s="34"/>
      <c r="N18" s="8" t="str">
        <f>INDEX(Table1[Weight],MATCH('Matrix Summary'!P18,Table1[feature.name],0))</f>
        <v>3 points</v>
      </c>
      <c r="O18" s="8" t="str">
        <f>IF(INDEX(Table1[extra core points],MATCH('Matrix Summary'!P18,Table1[feature.name],0))=1,"Y","")</f>
        <v/>
      </c>
      <c r="P18" s="7" t="s">
        <v>153</v>
      </c>
      <c r="Q18" s="7" t="str">
        <f>INDEX(Table1[part_name],MATCH('Matrix Summary'!P18,Table1[feature.name],0))</f>
        <v>Select Sites with Access to Mass Transit</v>
      </c>
      <c r="R18" s="9">
        <f>INDEX(Table1[min_points (0=no minimum stated)],MATCH('Matrix Summary'!P18,Table1[feature.name],0))</f>
        <v>0</v>
      </c>
      <c r="T18" s="36"/>
      <c r="U18" s="34"/>
      <c r="V18" s="34"/>
      <c r="W18" s="8" t="str">
        <f>INDEX(Table1[Weight],MATCH('Matrix Summary'!Y18,Table1[feature.name],0))</f>
        <v>2 points</v>
      </c>
      <c r="X18" s="8" t="str">
        <f>IF(INDEX(Table1[extra core points],MATCH('Matrix Summary'!Y18,Table1[feature.name],0))=1,"Y","")</f>
        <v/>
      </c>
      <c r="Y18" s="35" t="s">
        <v>80</v>
      </c>
      <c r="Z18" s="7" t="str">
        <f>INDEX(Table1[part_name],MATCH('Matrix Summary'!Y18,Table1[feature.name],0))</f>
        <v>Provide Restorative Space</v>
      </c>
      <c r="AA18" s="10">
        <f>INDEX(Table1[min_points (0=no minimum stated)],MATCH('Matrix Summary'!Y18,Table1[feature.name],0))</f>
        <v>0</v>
      </c>
    </row>
    <row r="19" spans="2:27" ht="18" customHeight="1">
      <c r="B19" s="38"/>
      <c r="C19" s="33"/>
      <c r="D19" s="33"/>
      <c r="E19" s="8" t="str">
        <f>INDEX(Table1[Weight],MATCH('Matrix Summary'!G19,Table1[feature.name],0))</f>
        <v>2 points</v>
      </c>
      <c r="F19" s="8" t="str">
        <f>IF(INDEX(Table1[extra core points],MATCH('Matrix Summary'!G19,Table1[feature.name],0))=1,"Y","")</f>
        <v/>
      </c>
      <c r="G19" s="7" t="s">
        <v>82</v>
      </c>
      <c r="H19" s="7" t="str">
        <f>INDEX(Table1[part_name],MATCH('Matrix Summary'!G19,Table1[feature.name],0))</f>
        <v>Improve Ventilation Effectiveness</v>
      </c>
      <c r="I19" s="9">
        <f>INDEX(Table1[min_points (0=no minimum stated)],MATCH('Matrix Summary'!G19,Table1[feature.name],0))</f>
        <v>0</v>
      </c>
      <c r="K19" s="37"/>
      <c r="L19" s="34"/>
      <c r="M19" s="34"/>
      <c r="N19" s="8" t="str">
        <f>INDEX(Table1[Weight],MATCH('Matrix Summary'!P19,Table1[feature.name],0))</f>
        <v>1 point</v>
      </c>
      <c r="O19" s="8" t="str">
        <f>IF(INDEX(Table1[extra core points],MATCH('Matrix Summary'!P19,Table1[feature.name],0))=1,"Y","")</f>
        <v>Y</v>
      </c>
      <c r="P19" s="7" t="s">
        <v>157</v>
      </c>
      <c r="Q19" s="7" t="str">
        <f>INDEX(Table1[part_name],MATCH('Matrix Summary'!P19,Table1[feature.name],0))</f>
        <v>Offer Physical Activity Opportunities</v>
      </c>
      <c r="R19" s="9">
        <f>INDEX(Table1[min_points (0=no minimum stated)],MATCH('Matrix Summary'!P19,Table1[feature.name],0))</f>
        <v>1</v>
      </c>
      <c r="T19" s="36"/>
      <c r="U19" s="34"/>
      <c r="V19" s="34"/>
      <c r="W19" s="8" t="str">
        <f>INDEX(Table1[Weight],MATCH('Matrix Summary'!Y19,Table1[feature.name],0))</f>
        <v>0.5 points</v>
      </c>
      <c r="X19" s="8" t="str">
        <f>IF(INDEX(Table1[extra core points],MATCH('Matrix Summary'!Y19,Table1[feature.name],0))=1,"Y","")</f>
        <v/>
      </c>
      <c r="Y19" s="35" t="s">
        <v>85</v>
      </c>
      <c r="Z19" s="7" t="str">
        <f>INDEX(Table1[part_name],MATCH('Matrix Summary'!Y19,Table1[feature.name],0))</f>
        <v>Provide Restorative Programming</v>
      </c>
      <c r="AA19" s="10">
        <f>INDEX(Table1[min_points (0=no minimum stated)],MATCH('Matrix Summary'!Y19,Table1[feature.name],0))</f>
        <v>0</v>
      </c>
    </row>
    <row r="20" spans="2:27" ht="18" customHeight="1">
      <c r="B20" s="38"/>
      <c r="C20" s="33"/>
      <c r="D20" s="33"/>
      <c r="E20" s="8" t="str">
        <f>INDEX(Table1[Weight],MATCH('Matrix Summary'!G20,Table1[feature.name],0))</f>
        <v>2 points</v>
      </c>
      <c r="F20" s="8" t="str">
        <f>IF(INDEX(Table1[extra core points],MATCH('Matrix Summary'!G20,Table1[feature.name],0))=1,"Y","")</f>
        <v/>
      </c>
      <c r="G20" s="7" t="s">
        <v>87</v>
      </c>
      <c r="H20" s="7" t="str">
        <f>INDEX(Table1[part_name],MATCH('Matrix Summary'!G20,Table1[feature.name],0))</f>
        <v>Provide Operable Windows</v>
      </c>
      <c r="I20" s="9">
        <f>INDEX(Table1[min_points (0=no minimum stated)],MATCH('Matrix Summary'!G20,Table1[feature.name],0))</f>
        <v>2</v>
      </c>
      <c r="K20" s="37"/>
      <c r="L20" s="34"/>
      <c r="M20" s="34"/>
      <c r="N20" s="8" t="str">
        <f>INDEX(Table1[Weight],MATCH('Matrix Summary'!P20,Table1[feature.name],0))</f>
        <v>1 point</v>
      </c>
      <c r="O20" s="8" t="str">
        <f>IF(INDEX(Table1[extra core points],MATCH('Matrix Summary'!P20,Table1[feature.name],0))=1,"Y","")</f>
        <v>Y</v>
      </c>
      <c r="P20" s="7" t="s">
        <v>162</v>
      </c>
      <c r="Q20" s="7" t="str">
        <f>INDEX(Table1[part_name],MATCH('Matrix Summary'!P20,Table1[feature.name],0))</f>
        <v>Provide Active Workstations</v>
      </c>
      <c r="R20" s="9">
        <f>INDEX(Table1[min_points (0=no minimum stated)],MATCH('Matrix Summary'!P20,Table1[feature.name],0))</f>
        <v>1</v>
      </c>
      <c r="T20" s="36"/>
      <c r="U20" s="34"/>
      <c r="V20" s="34"/>
      <c r="W20" s="8" t="str">
        <f>INDEX(Table1[Weight],MATCH('Matrix Summary'!Y20,Table1[feature.name],0))</f>
        <v>2 points</v>
      </c>
      <c r="X20" s="8" t="str">
        <f>IF(INDEX(Table1[extra core points],MATCH('Matrix Summary'!Y20,Table1[feature.name],0))=1,"Y","")</f>
        <v/>
      </c>
      <c r="Y20" s="35" t="s">
        <v>89</v>
      </c>
      <c r="Z20" s="7" t="str">
        <f>INDEX(Table1[part_name],MATCH('Matrix Summary'!Y20,Table1[feature.name],0))</f>
        <v>Provide Nature Access Indoors</v>
      </c>
      <c r="AA20" s="10">
        <f>INDEX(Table1[min_points (0=no minimum stated)],MATCH('Matrix Summary'!Y20,Table1[feature.name],0))</f>
        <v>0</v>
      </c>
    </row>
    <row r="21" spans="2:27" ht="18" customHeight="1">
      <c r="B21" s="38"/>
      <c r="C21" s="33"/>
      <c r="D21" s="33"/>
      <c r="E21" s="8" t="str">
        <f>INDEX(Table1[Weight],MATCH('Matrix Summary'!G21,Table1[feature.name],0))</f>
        <v>2 points</v>
      </c>
      <c r="F21" s="8" t="str">
        <f>IF(INDEX(Table1[extra core points],MATCH('Matrix Summary'!G21,Table1[feature.name],0))=1,"Y","")</f>
        <v/>
      </c>
      <c r="G21" s="7" t="s">
        <v>91</v>
      </c>
      <c r="H21" s="7" t="str">
        <f>INDEX(Table1[part_name],MATCH('Matrix Summary'!G21,Table1[feature.name],0))</f>
        <v>Manage Window Use</v>
      </c>
      <c r="I21" s="9">
        <f>INDEX(Table1[min_points (0=no minimum stated)],MATCH('Matrix Summary'!G21,Table1[feature.name],0))</f>
        <v>0</v>
      </c>
      <c r="K21" s="37"/>
      <c r="L21" s="34"/>
      <c r="M21" s="34"/>
      <c r="N21" s="8" t="str">
        <f>INDEX(Table1[Weight],MATCH('Matrix Summary'!P21,Table1[feature.name],0))</f>
        <v>0.5 points</v>
      </c>
      <c r="O21" s="8" t="str">
        <f>IF(INDEX(Table1[extra core points],MATCH('Matrix Summary'!P21,Table1[feature.name],0))=1,"Y","")</f>
        <v>Y</v>
      </c>
      <c r="P21" s="7" t="s">
        <v>168</v>
      </c>
      <c r="Q21" s="7" t="str">
        <f>INDEX(Table1[part_name],MATCH('Matrix Summary'!P21,Table1[feature.name],0))</f>
        <v>Provide Indoor Activity Spaces</v>
      </c>
      <c r="R21" s="9">
        <f>INDEX(Table1[min_points (0=no minimum stated)],MATCH('Matrix Summary'!P21,Table1[feature.name],0))</f>
        <v>0</v>
      </c>
      <c r="T21" s="36"/>
      <c r="U21" s="34"/>
      <c r="V21" s="34"/>
      <c r="W21" s="8" t="str">
        <f>INDEX(Table1[Weight],MATCH('Matrix Summary'!Y21,Table1[feature.name],0))</f>
        <v>2 points</v>
      </c>
      <c r="X21" s="8" t="str">
        <f>IF(INDEX(Table1[extra core points],MATCH('Matrix Summary'!Y21,Table1[feature.name],0))=1,"Y","")</f>
        <v/>
      </c>
      <c r="Y21" s="35" t="s">
        <v>94</v>
      </c>
      <c r="Z21" s="7" t="str">
        <f>INDEX(Table1[part_name],MATCH('Matrix Summary'!Y21,Table1[feature.name],0))</f>
        <v>Provide Nature Access Outdoors</v>
      </c>
      <c r="AA21" s="10">
        <f>INDEX(Table1[min_points (0=no minimum stated)],MATCH('Matrix Summary'!Y21,Table1[feature.name],0))</f>
        <v>0</v>
      </c>
    </row>
    <row r="22" spans="2:27" ht="18" customHeight="1">
      <c r="B22" s="38"/>
      <c r="C22" s="33"/>
      <c r="D22" s="33"/>
      <c r="E22" s="8" t="str">
        <f>INDEX(Table1[Weight],MATCH('Matrix Summary'!G22,Table1[feature.name],0))</f>
        <v>0.5 points</v>
      </c>
      <c r="F22" s="8" t="str">
        <f>IF(INDEX(Table1[extra core points],MATCH('Matrix Summary'!G22,Table1[feature.name],0))=1,"Y","")</f>
        <v>Y</v>
      </c>
      <c r="G22" s="7" t="s">
        <v>96</v>
      </c>
      <c r="H22" s="7" t="str">
        <f>INDEX(Table1[part_name],MATCH('Matrix Summary'!G22,Table1[feature.name],0))</f>
        <v>Install Indoor Air Monitors</v>
      </c>
      <c r="I22" s="9">
        <f>INDEX(Table1[min_points (0=no minimum stated)],MATCH('Matrix Summary'!G22,Table1[feature.name],0))</f>
        <v>0</v>
      </c>
      <c r="K22" s="37"/>
      <c r="L22" s="34"/>
      <c r="M22" s="34"/>
      <c r="N22" s="8" t="str">
        <f>INDEX(Table1[Weight],MATCH('Matrix Summary'!P22,Table1[feature.name],0))</f>
        <v>2 points</v>
      </c>
      <c r="O22" s="8" t="str">
        <f>IF(INDEX(Table1[extra core points],MATCH('Matrix Summary'!P22,Table1[feature.name],0))=1,"Y","")</f>
        <v/>
      </c>
      <c r="P22" s="7" t="s">
        <v>174</v>
      </c>
      <c r="Q22" s="7" t="str">
        <f>INDEX(Table1[part_name],MATCH('Matrix Summary'!P22,Table1[feature.name],0))</f>
        <v>Provide Outdoor Physical Activity Space</v>
      </c>
      <c r="R22" s="9">
        <f>INDEX(Table1[min_points (0=no minimum stated)],MATCH('Matrix Summary'!P22,Table1[feature.name],0))</f>
        <v>0</v>
      </c>
      <c r="T22" s="36"/>
      <c r="U22" s="34"/>
      <c r="V22" s="34"/>
      <c r="W22" s="8" t="str">
        <f>INDEX(Table1[Weight],MATCH('Matrix Summary'!Y22,Table1[feature.name],0))</f>
        <v>1 point</v>
      </c>
      <c r="X22" s="8" t="str">
        <f>IF(INDEX(Table1[extra core points],MATCH('Matrix Summary'!Y22,Table1[feature.name],0))=1,"Y","")</f>
        <v/>
      </c>
      <c r="Y22" s="35" t="s">
        <v>100</v>
      </c>
      <c r="Z22" s="7" t="str">
        <f>INDEX(Table1[part_name],MATCH('Matrix Summary'!Y22,Table1[feature.name],0))</f>
        <v>Provide Tobacco Cessation Resources</v>
      </c>
      <c r="AA22" s="10">
        <f>INDEX(Table1[min_points (0=no minimum stated)],MATCH('Matrix Summary'!Y22,Table1[feature.name],0))</f>
        <v>0</v>
      </c>
    </row>
    <row r="23" spans="2:27" ht="18" customHeight="1">
      <c r="B23" s="38"/>
      <c r="C23" s="33"/>
      <c r="D23" s="33"/>
      <c r="E23" s="8" t="str">
        <f>INDEX(Table1[Weight],MATCH('Matrix Summary'!G23,Table1[feature.name],0))</f>
        <v>1 point</v>
      </c>
      <c r="F23" s="8" t="str">
        <f>IF(INDEX(Table1[extra core points],MATCH('Matrix Summary'!G23,Table1[feature.name],0))=1,"Y","")</f>
        <v/>
      </c>
      <c r="G23" s="7" t="s">
        <v>102</v>
      </c>
      <c r="H23" s="7" t="str">
        <f>INDEX(Table1[part_name],MATCH('Matrix Summary'!G23,Table1[feature.name],0))</f>
        <v>Promote Air Quality Awareness</v>
      </c>
      <c r="I23" s="9">
        <f>INDEX(Table1[min_points (0=no minimum stated)],MATCH('Matrix Summary'!G23,Table1[feature.name],0))</f>
        <v>0</v>
      </c>
      <c r="K23" s="37"/>
      <c r="L23" s="34"/>
      <c r="M23" s="34"/>
      <c r="N23" s="8" t="str">
        <f>INDEX(Table1[Weight],MATCH('Matrix Summary'!P23,Table1[feature.name],0))</f>
        <v>0.5 points</v>
      </c>
      <c r="O23" s="8" t="str">
        <f>IF(INDEX(Table1[extra core points],MATCH('Matrix Summary'!P23,Table1[feature.name],0))=1,"Y","")</f>
        <v/>
      </c>
      <c r="P23" s="7" t="s">
        <v>180</v>
      </c>
      <c r="Q23" s="7" t="str">
        <f>INDEX(Table1[part_name],MATCH('Matrix Summary'!P23,Table1[feature.name],0))</f>
        <v>Offer Physical Activity Incentives</v>
      </c>
      <c r="R23" s="9">
        <f>INDEX(Table1[min_points (0=no minimum stated)],MATCH('Matrix Summary'!P23,Table1[feature.name],0))</f>
        <v>0</v>
      </c>
      <c r="T23" s="36"/>
      <c r="U23" s="34"/>
      <c r="V23" s="34"/>
      <c r="W23" s="8" t="str">
        <f>INDEX(Table1[Weight],MATCH('Matrix Summary'!Y23,Table1[feature.name],0))</f>
        <v>1 point</v>
      </c>
      <c r="X23" s="8" t="str">
        <f>IF(INDEX(Table1[extra core points],MATCH('Matrix Summary'!Y23,Table1[feature.name],0))=1,"Y","")</f>
        <v/>
      </c>
      <c r="Y23" s="35" t="s">
        <v>106</v>
      </c>
      <c r="Z23" s="7" t="str">
        <f>INDEX(Table1[part_name],MATCH('Matrix Summary'!Y23,Table1[feature.name],0))</f>
        <v>Limit Tobacco Availability</v>
      </c>
      <c r="AA23" s="10">
        <f>INDEX(Table1[min_points (0=no minimum stated)],MATCH('Matrix Summary'!Y23,Table1[feature.name],0))</f>
        <v>0</v>
      </c>
    </row>
    <row r="24" spans="2:27" ht="18" customHeight="1">
      <c r="B24" s="38"/>
      <c r="C24" s="33"/>
      <c r="D24" s="33"/>
      <c r="E24" s="8" t="str">
        <f>INDEX(Table1[Weight],MATCH('Matrix Summary'!G24,Table1[feature.name],0))</f>
        <v>2 points</v>
      </c>
      <c r="F24" s="8" t="str">
        <f>IF(INDEX(Table1[extra core points],MATCH('Matrix Summary'!G24,Table1[feature.name],0))=1,"Y","")</f>
        <v/>
      </c>
      <c r="G24" s="7" t="s">
        <v>108</v>
      </c>
      <c r="H24" s="7" t="str">
        <f>INDEX(Table1[part_name],MATCH('Matrix Summary'!G24,Table1[feature.name],0))</f>
        <v>Design Healthy Entryways</v>
      </c>
      <c r="I24" s="9">
        <f>INDEX(Table1[min_points (0=no minimum stated)],MATCH('Matrix Summary'!G24,Table1[feature.name],0))</f>
        <v>0</v>
      </c>
      <c r="K24" s="37"/>
      <c r="L24" s="34"/>
      <c r="M24" s="34"/>
      <c r="N24" s="8" t="str">
        <f>INDEX(Table1[Weight],MATCH('Matrix Summary'!P24,Table1[feature.name],0))</f>
        <v>0.5 points</v>
      </c>
      <c r="O24" s="8" t="str">
        <f>IF(INDEX(Table1[extra core points],MATCH('Matrix Summary'!P24,Table1[feature.name],0))=1,"Y","")</f>
        <v>Y</v>
      </c>
      <c r="P24" s="7" t="s">
        <v>186</v>
      </c>
      <c r="Q24" s="7" t="str">
        <f>INDEX(Table1[part_name],MATCH('Matrix Summary'!P24,Table1[feature.name],0))</f>
        <v>Provide Self-Monitoring Tools</v>
      </c>
      <c r="R24" s="9">
        <f>INDEX(Table1[min_points (0=no minimum stated)],MATCH('Matrix Summary'!P24,Table1[feature.name],0))</f>
        <v>0</v>
      </c>
      <c r="T24" s="36"/>
      <c r="U24" s="34"/>
      <c r="V24" s="34"/>
      <c r="W24" s="8" t="str">
        <f>INDEX(Table1[Weight],MATCH('Matrix Summary'!Y24,Table1[feature.name],0))</f>
        <v>0.5 points</v>
      </c>
      <c r="X24" s="8" t="str">
        <f>IF(INDEX(Table1[extra core points],MATCH('Matrix Summary'!Y24,Table1[feature.name],0))=1,"Y","")</f>
        <v/>
      </c>
      <c r="Y24" s="35" t="s">
        <v>112</v>
      </c>
      <c r="Z24" s="7" t="str">
        <f>INDEX(Table1[part_name],MATCH('Matrix Summary'!Y24,Table1[feature.name],0))</f>
        <v>Offer Substance Use Education</v>
      </c>
      <c r="AA24" s="10">
        <f>INDEX(Table1[min_points (0=no minimum stated)],MATCH('Matrix Summary'!Y24,Table1[feature.name],0))</f>
        <v>0</v>
      </c>
    </row>
    <row r="25" spans="2:27" ht="18" customHeight="1">
      <c r="B25" s="38"/>
      <c r="C25" s="33"/>
      <c r="D25" s="33"/>
      <c r="E25" s="8" t="str">
        <f>INDEX(Table1[Weight],MATCH('Matrix Summary'!G25,Table1[feature.name],0))</f>
        <v>2 points</v>
      </c>
      <c r="F25" s="8" t="str">
        <f>IF(INDEX(Table1[extra core points],MATCH('Matrix Summary'!G25,Table1[feature.name],0))=1,"Y","")</f>
        <v/>
      </c>
      <c r="G25" s="7" t="s">
        <v>114</v>
      </c>
      <c r="H25" s="7" t="str">
        <f>INDEX(Table1[part_name],MATCH('Matrix Summary'!G25,Table1[feature.name],0))</f>
        <v>Perform Envelope Commissioning</v>
      </c>
      <c r="I25" s="9">
        <f>INDEX(Table1[min_points (0=no minimum stated)],MATCH('Matrix Summary'!G25,Table1[feature.name],0))</f>
        <v>0</v>
      </c>
      <c r="K25" s="37"/>
      <c r="L25" s="34"/>
      <c r="M25" s="34"/>
      <c r="N25" s="8" t="str">
        <f>INDEX(Table1[Weight],MATCH('Matrix Summary'!P25,Table1[feature.name],0))</f>
        <v>1 point</v>
      </c>
      <c r="O25" s="8" t="str">
        <f>IF(INDEX(Table1[extra core points],MATCH('Matrix Summary'!P25,Table1[feature.name],0))=1,"Y","")</f>
        <v>Y</v>
      </c>
      <c r="P25" s="7" t="s">
        <v>491</v>
      </c>
      <c r="Q25" s="7" t="str">
        <f>INDEX(Table1[part_name],MATCH('Matrix Summary'!P25,Table1[feature.name],0))</f>
        <v>Implement an Ergonomics Program</v>
      </c>
      <c r="R25" s="9">
        <f>INDEX(Table1[min_points (0=no minimum stated)],MATCH('Matrix Summary'!P25,Table1[feature.name],0))</f>
        <v>0</v>
      </c>
      <c r="T25" s="36"/>
      <c r="U25" s="34"/>
      <c r="V25" s="34"/>
      <c r="W25" s="8" t="str">
        <f>INDEX(Table1[Weight],MATCH('Matrix Summary'!Y25,Table1[feature.name],0))</f>
        <v>0.5 points</v>
      </c>
      <c r="X25" s="8" t="str">
        <f>IF(INDEX(Table1[extra core points],MATCH('Matrix Summary'!Y25,Table1[feature.name],0))=1,"Y","")</f>
        <v/>
      </c>
      <c r="Y25" s="35" t="s">
        <v>118</v>
      </c>
      <c r="Z25" s="7" t="str">
        <f>INDEX(Table1[part_name],MATCH('Matrix Summary'!Y25,Table1[feature.name],0))</f>
        <v>Provide Substance Use and Addiction Services</v>
      </c>
      <c r="AA25" s="10">
        <f>INDEX(Table1[min_points (0=no minimum stated)],MATCH('Matrix Summary'!Y25,Table1[feature.name],0))</f>
        <v>0</v>
      </c>
    </row>
    <row r="26" spans="2:27" ht="18" customHeight="1">
      <c r="B26" s="38"/>
      <c r="C26" s="33"/>
      <c r="D26" s="33"/>
      <c r="E26" s="8" t="str">
        <f>INDEX(Table1[Weight],MATCH('Matrix Summary'!G26,Table1[feature.name],0))</f>
        <v>2 points</v>
      </c>
      <c r="F26" s="8" t="str">
        <f>IF(INDEX(Table1[extra core points],MATCH('Matrix Summary'!G26,Table1[feature.name],0))=1,"Y","")</f>
        <v/>
      </c>
      <c r="G26" s="7" t="s">
        <v>120</v>
      </c>
      <c r="H26" s="7" t="str">
        <f>INDEX(Table1[part_name],MATCH('Matrix Summary'!G26,Table1[feature.name],0))</f>
        <v>Manage Combustion</v>
      </c>
      <c r="I26" s="9">
        <f>INDEX(Table1[min_points (0=no minimum stated)],MATCH('Matrix Summary'!G26,Table1[feature.name],0))</f>
        <v>0</v>
      </c>
      <c r="K26" s="37"/>
      <c r="L26" s="34"/>
      <c r="M26" s="34"/>
      <c r="N26" s="8" t="str">
        <f>INDEX(Table1[Weight],MATCH('Matrix Summary'!P26,Table1[feature.name],0))</f>
        <v>1 point</v>
      </c>
      <c r="O26" s="8" t="str">
        <f>IF(INDEX(Table1[extra core points],MATCH('Matrix Summary'!P26,Table1[feature.name],0))=1,"Y","")</f>
        <v>Y</v>
      </c>
      <c r="P26" s="7" t="s">
        <v>492</v>
      </c>
      <c r="Q26" s="7" t="str">
        <f>INDEX(Table1[part_name],MATCH('Matrix Summary'!P26,Table1[feature.name],0))</f>
        <v>Commit to Ergonomic Improvements</v>
      </c>
      <c r="R26" s="9">
        <f>INDEX(Table1[min_points (0=no minimum stated)],MATCH('Matrix Summary'!P26,Table1[feature.name],0))</f>
        <v>0</v>
      </c>
      <c r="AA26" s="39"/>
    </row>
    <row r="27" spans="2:27" ht="18" customHeight="1">
      <c r="B27" s="38"/>
      <c r="C27" s="33"/>
      <c r="D27" s="33"/>
      <c r="E27" s="8" t="str">
        <f>INDEX(Table1[Weight],MATCH('Matrix Summary'!G27,Table1[feature.name],0))</f>
        <v>0.5 points</v>
      </c>
      <c r="F27" s="8" t="str">
        <f>IF(INDEX(Table1[extra core points],MATCH('Matrix Summary'!G27,Table1[feature.name],0))=1,"Y","")</f>
        <v>Y</v>
      </c>
      <c r="G27" s="7" t="s">
        <v>124</v>
      </c>
      <c r="H27" s="7" t="str">
        <f>INDEX(Table1[part_name],MATCH('Matrix Summary'!G27,Table1[feature.name],0))</f>
        <v>Manage Pollution and Exhaust</v>
      </c>
      <c r="I27" s="9">
        <f>INDEX(Table1[min_points (0=no minimum stated)],MATCH('Matrix Summary'!G27,Table1[feature.name],0))</f>
        <v>0</v>
      </c>
      <c r="K27" s="37"/>
      <c r="L27" s="34"/>
      <c r="M27" s="34"/>
      <c r="N27" s="8" t="str">
        <f>INDEX(Table1[Weight],MATCH('Matrix Summary'!P27,Table1[feature.name],0))</f>
        <v>1 point</v>
      </c>
      <c r="O27" s="8" t="str">
        <f>IF(INDEX(Table1[extra core points],MATCH('Matrix Summary'!P27,Table1[feature.name],0))=1,"Y","")</f>
        <v/>
      </c>
      <c r="P27" s="23" t="s">
        <v>493</v>
      </c>
      <c r="Q27" s="7" t="str">
        <f>INDEX(Table1[part_name],MATCH('Matrix Summary'!P27,Table1[feature.name],0))</f>
        <v>Support Remote Work Ergonomics</v>
      </c>
      <c r="R27" s="9">
        <f>INDEX(Table1[min_points (0=no minimum stated)],MATCH('Matrix Summary'!P27,Table1[feature.name],0))</f>
        <v>0</v>
      </c>
      <c r="T27" s="30" t="s">
        <v>128</v>
      </c>
      <c r="U27" s="30"/>
      <c r="V27" s="30"/>
      <c r="W27" s="30"/>
      <c r="X27" s="30"/>
      <c r="Y27" s="30"/>
      <c r="Z27" s="30"/>
      <c r="AA27" s="31" t="str">
        <f>SUM(T29:T64)&amp;" POINTS"</f>
        <v>0 POINTS</v>
      </c>
    </row>
    <row r="28" spans="2:27" ht="18" customHeight="1">
      <c r="B28" s="38"/>
      <c r="C28" s="33"/>
      <c r="D28" s="33"/>
      <c r="E28" s="8" t="str">
        <f>INDEX(Table1[Weight],MATCH('Matrix Summary'!G28,Table1[feature.name],0))</f>
        <v>2 points</v>
      </c>
      <c r="F28" s="8" t="str">
        <f>IF(INDEX(Table1[extra core points],MATCH('Matrix Summary'!G28,Table1[feature.name],0))=1,"Y","")</f>
        <v/>
      </c>
      <c r="G28" s="7" t="s">
        <v>129</v>
      </c>
      <c r="H28" s="7" t="str">
        <f>INDEX(Table1[part_name],MATCH('Matrix Summary'!G28,Table1[feature.name],0))</f>
        <v>Implement Particle Filtration</v>
      </c>
      <c r="I28" s="9">
        <f>INDEX(Table1[min_points (0=no minimum stated)],MATCH('Matrix Summary'!G28,Table1[feature.name],0))</f>
        <v>1</v>
      </c>
      <c r="T28" s="84" t="s">
        <v>3</v>
      </c>
      <c r="U28" s="84" t="s">
        <v>4</v>
      </c>
      <c r="V28" s="84" t="s">
        <v>545</v>
      </c>
      <c r="W28" s="84" t="s">
        <v>5</v>
      </c>
      <c r="X28" s="84" t="s">
        <v>1124</v>
      </c>
      <c r="Y28" s="85" t="s">
        <v>6</v>
      </c>
      <c r="Z28" s="85" t="s">
        <v>7</v>
      </c>
      <c r="AA28" s="87"/>
    </row>
    <row r="29" spans="2:27" ht="18" customHeight="1">
      <c r="B29" s="38"/>
      <c r="C29" s="33"/>
      <c r="D29" s="33"/>
      <c r="E29" s="8" t="str">
        <f>INDEX(Table1[Weight],MATCH('Matrix Summary'!G29,Table1[feature.name],0))</f>
        <v>2 points</v>
      </c>
      <c r="F29" s="8" t="str">
        <f>IF(INDEX(Table1[extra core points],MATCH('Matrix Summary'!G29,Table1[feature.name],0))=1,"Y","")</f>
        <v/>
      </c>
      <c r="G29" s="7" t="s">
        <v>133</v>
      </c>
      <c r="H29" s="7" t="str">
        <f>INDEX(Table1[part_name],MATCH('Matrix Summary'!G29,Table1[feature.name],0))</f>
        <v>Improve Supply Air</v>
      </c>
      <c r="I29" s="9">
        <f>INDEX(Table1[min_points (0=no minimum stated)],MATCH('Matrix Summary'!G29,Table1[feature.name],0))</f>
        <v>0</v>
      </c>
      <c r="T29" s="97" t="s">
        <v>3</v>
      </c>
      <c r="U29" s="34"/>
      <c r="V29" s="34"/>
      <c r="W29" s="8" t="str">
        <f>INDEX(Table1[Weight],MATCH('Matrix Summary'!Y29,Table1[feature.name],0))</f>
        <v>Required</v>
      </c>
      <c r="X29" s="8" t="str">
        <f>IF(INDEX(Table1[extra core points],MATCH('Matrix Summary'!Y29,Table1[feature.name],0))=1,"Y","")</f>
        <v/>
      </c>
      <c r="Y29" s="35" t="s">
        <v>137</v>
      </c>
      <c r="Z29" s="7" t="str">
        <f>INDEX(Table1[part_name],MATCH('Matrix Summary'!Y29,Table1[feature.name],0))</f>
        <v>Provide WELL Feature Guide</v>
      </c>
      <c r="AA29" s="10">
        <f>INDEX(Table1[min_points (0=no minimum stated)],MATCH('Matrix Summary'!Y29,Table1[feature.name],0))</f>
        <v>0</v>
      </c>
    </row>
    <row r="30" spans="2:27" ht="18" customHeight="1">
      <c r="B30" s="38"/>
      <c r="C30" s="33"/>
      <c r="D30" s="33"/>
      <c r="E30" s="8" t="str">
        <f>INDEX(Table1[Weight],MATCH('Matrix Summary'!G30,Table1[feature.name],0))</f>
        <v>2 points</v>
      </c>
      <c r="F30" s="8" t="str">
        <f>IF(INDEX(Table1[extra core points],MATCH('Matrix Summary'!G30,Table1[feature.name],0))=1,"Y","")</f>
        <v/>
      </c>
      <c r="G30" s="7" t="s">
        <v>139</v>
      </c>
      <c r="H30" s="7" t="str">
        <f>INDEX(Table1[part_name],MATCH('Matrix Summary'!G30,Table1[feature.name],0))</f>
        <v>Implement Ultraviolet Treatment for HVAC Surfaces</v>
      </c>
      <c r="I30" s="9">
        <f>INDEX(Table1[min_points (0=no minimum stated)],MATCH('Matrix Summary'!G30,Table1[feature.name],0))</f>
        <v>0</v>
      </c>
      <c r="K30" s="41" t="s">
        <v>210</v>
      </c>
      <c r="L30" s="41"/>
      <c r="M30" s="41"/>
      <c r="N30" s="41"/>
      <c r="O30" s="41"/>
      <c r="P30" s="41"/>
      <c r="Q30" s="80"/>
      <c r="R30" s="42" t="str">
        <f>SUM(K32:K46)&amp;" POINTS"</f>
        <v>0 POINTS</v>
      </c>
      <c r="T30" s="97" t="s">
        <v>3</v>
      </c>
      <c r="U30" s="34"/>
      <c r="V30" s="34"/>
      <c r="W30" s="8" t="str">
        <f>INDEX(Table1[Weight],MATCH('Matrix Summary'!Y30,Table1[feature.name],0))</f>
        <v>Required</v>
      </c>
      <c r="X30" s="8" t="str">
        <f>IF(INDEX(Table1[extra core points],MATCH('Matrix Summary'!Y30,Table1[feature.name],0))=1,"Y","")</f>
        <v/>
      </c>
      <c r="Y30" s="35" t="s">
        <v>142</v>
      </c>
      <c r="Z30" s="7" t="str">
        <f>INDEX(Table1[part_name],MATCH('Matrix Summary'!Y30,Table1[feature.name],0))</f>
        <v>Facilitate Stakeholder Charrette</v>
      </c>
      <c r="AA30" s="10">
        <f>INDEX(Table1[min_points (0=no minimum stated)],MATCH('Matrix Summary'!Y30,Table1[feature.name],0))</f>
        <v>0</v>
      </c>
    </row>
    <row r="31" spans="2:27" ht="18" customHeight="1">
      <c r="B31" s="43"/>
      <c r="E31" s="40"/>
      <c r="F31" s="40"/>
      <c r="K31" s="84" t="s">
        <v>3</v>
      </c>
      <c r="L31" s="84" t="s">
        <v>4</v>
      </c>
      <c r="M31" s="84" t="s">
        <v>545</v>
      </c>
      <c r="N31" s="84" t="s">
        <v>5</v>
      </c>
      <c r="O31" s="84" t="s">
        <v>1124</v>
      </c>
      <c r="P31" s="85" t="s">
        <v>6</v>
      </c>
      <c r="Q31" s="85" t="s">
        <v>7</v>
      </c>
      <c r="R31" s="85"/>
      <c r="T31" s="97" t="s">
        <v>3</v>
      </c>
      <c r="U31" s="34"/>
      <c r="V31" s="34"/>
      <c r="W31" s="8" t="str">
        <f>INDEX(Table1[Weight],MATCH('Matrix Summary'!Y31,Table1[feature.name],0))</f>
        <v>Required</v>
      </c>
      <c r="X31" s="8" t="str">
        <f>IF(INDEX(Table1[extra core points],MATCH('Matrix Summary'!Y31,Table1[feature.name],0))=1,"Y","")</f>
        <v/>
      </c>
      <c r="Y31" s="35" t="s">
        <v>146</v>
      </c>
      <c r="Z31" s="7" t="str">
        <f>INDEX(Table1[part_name],MATCH('Matrix Summary'!Y31,Table1[feature.name],0))</f>
        <v>Promote Health-Oriented Mission</v>
      </c>
      <c r="AA31" s="10">
        <f>INDEX(Table1[min_points (0=no minimum stated)],MATCH('Matrix Summary'!Y31,Table1[feature.name],0))</f>
        <v>0</v>
      </c>
    </row>
    <row r="32" spans="2:27" ht="18" customHeight="1">
      <c r="B32" s="43"/>
      <c r="K32" s="96" t="s">
        <v>3</v>
      </c>
      <c r="L32" s="34"/>
      <c r="M32" s="34"/>
      <c r="N32" s="8" t="str">
        <f>INDEX(Table1[Weight],MATCH('Matrix Summary'!P32,Table1[feature.name],0))</f>
        <v>Required</v>
      </c>
      <c r="O32" s="8" t="str">
        <f>IF(INDEX(Table1[extra core points],MATCH('Matrix Summary'!P32,Table1[feature.name],0))=1,"Y","")</f>
        <v/>
      </c>
      <c r="P32" s="7" t="s">
        <v>219</v>
      </c>
      <c r="Q32" s="7" t="str">
        <f>INDEX(Table1[part_name],MATCH('Matrix Summary'!P32,Table1[feature.name],0))</f>
        <v>Provide Acceptable Thermal Environment</v>
      </c>
      <c r="R32" s="9">
        <f>INDEX(Table1[min_points (0=no minimum stated)],MATCH('Matrix Summary'!P32,Table1[feature.name],0))</f>
        <v>0</v>
      </c>
      <c r="T32" s="97" t="s">
        <v>3</v>
      </c>
      <c r="U32" s="34"/>
      <c r="V32" s="34"/>
      <c r="W32" s="8" t="str">
        <f>INDEX(Table1[Weight],MATCH('Matrix Summary'!Y32,Table1[feature.name],0))</f>
        <v>Required</v>
      </c>
      <c r="X32" s="8" t="str">
        <f>IF(INDEX(Table1[extra core points],MATCH('Matrix Summary'!Y32,Table1[feature.name],0))=1,"Y","")</f>
        <v/>
      </c>
      <c r="Y32" s="35" t="s">
        <v>150</v>
      </c>
      <c r="Z32" s="7" t="str">
        <f>INDEX(Table1[part_name],MATCH('Matrix Summary'!Y32,Table1[feature.name],0))</f>
        <v>Develop Emergency Preparedness Plan</v>
      </c>
      <c r="AA32" s="10">
        <f>INDEX(Table1[min_points (0=no minimum stated)],MATCH('Matrix Summary'!Y32,Table1[feature.name],0))</f>
        <v>0</v>
      </c>
    </row>
    <row r="33" spans="2:27" ht="18" customHeight="1">
      <c r="B33" s="44" t="s">
        <v>152</v>
      </c>
      <c r="C33" s="45"/>
      <c r="D33" s="45"/>
      <c r="E33" s="79"/>
      <c r="F33" s="79"/>
      <c r="G33" s="79"/>
      <c r="H33" s="46"/>
      <c r="I33" s="46" t="str">
        <f>SUM(B35:B51) &amp; " POINTS"</f>
        <v>0 POINTS</v>
      </c>
      <c r="K33" s="97" t="s">
        <v>3</v>
      </c>
      <c r="L33" s="34"/>
      <c r="M33" s="34"/>
      <c r="N33" s="8" t="str">
        <f>INDEX(Table1[Weight],MATCH('Matrix Summary'!P33,Table1[feature.name],0))</f>
        <v>Required</v>
      </c>
      <c r="O33" s="8" t="str">
        <f>IF(INDEX(Table1[extra core points],MATCH('Matrix Summary'!P33,Table1[feature.name],0))=1,"Y","")</f>
        <v/>
      </c>
      <c r="P33" s="7" t="s">
        <v>224</v>
      </c>
      <c r="Q33" s="7" t="str">
        <f>INDEX(Table1[part_name],MATCH('Matrix Summary'!P33,Table1[feature.name],0))</f>
        <v>Measure Thermal Parameters</v>
      </c>
      <c r="R33" s="9">
        <f>INDEX(Table1[min_points (0=no minimum stated)],MATCH('Matrix Summary'!P33,Table1[feature.name],0))</f>
        <v>0</v>
      </c>
      <c r="T33" s="97" t="s">
        <v>3</v>
      </c>
      <c r="U33" s="34"/>
      <c r="V33" s="34"/>
      <c r="W33" s="8" t="str">
        <f>INDEX(Table1[Weight],MATCH('Matrix Summary'!Y33,Table1[feature.name],0))</f>
        <v>Required</v>
      </c>
      <c r="X33" s="8" t="str">
        <f>IF(INDEX(Table1[extra core points],MATCH('Matrix Summary'!Y33,Table1[feature.name],0))=1,"Y","")</f>
        <v/>
      </c>
      <c r="Y33" s="35" t="s">
        <v>155</v>
      </c>
      <c r="Z33" s="7" t="str">
        <f>INDEX(Table1[part_name],MATCH('Matrix Summary'!Y33,Table1[feature.name],0))</f>
        <v>Select Project Survey</v>
      </c>
      <c r="AA33" s="10">
        <f>INDEX(Table1[min_points (0=no minimum stated)],MATCH('Matrix Summary'!Y33,Table1[feature.name],0))</f>
        <v>0</v>
      </c>
    </row>
    <row r="34" spans="2:27" ht="18" customHeight="1">
      <c r="B34" s="83" t="s">
        <v>3</v>
      </c>
      <c r="C34" s="84" t="s">
        <v>4</v>
      </c>
      <c r="D34" s="84" t="s">
        <v>545</v>
      </c>
      <c r="E34" s="84" t="s">
        <v>5</v>
      </c>
      <c r="F34" s="84" t="s">
        <v>1124</v>
      </c>
      <c r="G34" s="85" t="s">
        <v>6</v>
      </c>
      <c r="H34" s="85" t="s">
        <v>7</v>
      </c>
      <c r="I34" s="85"/>
      <c r="K34" s="37"/>
      <c r="L34" s="34"/>
      <c r="M34" s="34"/>
      <c r="N34" s="8" t="str">
        <f>INDEX(Table1[Weight],MATCH('Matrix Summary'!P34,Table1[feature.name],0))</f>
        <v>3 points</v>
      </c>
      <c r="O34" s="8" t="str">
        <f>IF(INDEX(Table1[extra core points],MATCH('Matrix Summary'!P34,Table1[feature.name],0))=1,"Y","")</f>
        <v/>
      </c>
      <c r="P34" s="7" t="s">
        <v>229</v>
      </c>
      <c r="Q34" s="7" t="str">
        <f>INDEX(Table1[part_name],MATCH('Matrix Summary'!P34,Table1[feature.name],0))</f>
        <v>Survey for Thermal Comfort</v>
      </c>
      <c r="R34" s="9">
        <f>INDEX(Table1[min_points (0=no minimum stated)],MATCH('Matrix Summary'!P34,Table1[feature.name],0))</f>
        <v>2</v>
      </c>
      <c r="T34" s="97" t="s">
        <v>3</v>
      </c>
      <c r="U34" s="34"/>
      <c r="V34" s="34"/>
      <c r="W34" s="8" t="str">
        <f>INDEX(Table1[Weight],MATCH('Matrix Summary'!Y34,Table1[feature.name],0))</f>
        <v>Required</v>
      </c>
      <c r="X34" s="8" t="str">
        <f>IF(INDEX(Table1[extra core points],MATCH('Matrix Summary'!Y34,Table1[feature.name],0))=1,"Y","")</f>
        <v/>
      </c>
      <c r="Y34" s="35" t="s">
        <v>1094</v>
      </c>
      <c r="Z34" s="7" t="str">
        <f>INDEX(Table1[part_name],MATCH('Matrix Summary'!Y34,Table1[feature.name],0))</f>
        <v>Administer Survey and Report Results</v>
      </c>
      <c r="AA34" s="10">
        <f>INDEX(Table1[min_points (0=no minimum stated)],MATCH('Matrix Summary'!Y34,Table1[feature.name],0))</f>
        <v>0</v>
      </c>
    </row>
    <row r="35" spans="2:27" ht="18" customHeight="1">
      <c r="B35" s="32" t="s">
        <v>3</v>
      </c>
      <c r="C35" s="33"/>
      <c r="D35" s="33"/>
      <c r="E35" s="8" t="str">
        <f>INDEX(Table1[Weight],MATCH('Matrix Summary'!G35,Table1[feature.name],0))</f>
        <v>Required</v>
      </c>
      <c r="F35" s="8" t="str">
        <f>IF(INDEX(Table1[extra core points],MATCH('Matrix Summary'!G35,Table1[feature.name],0))=1,"Y","")</f>
        <v/>
      </c>
      <c r="G35" s="7" t="s">
        <v>160</v>
      </c>
      <c r="H35" s="7" t="str">
        <f>INDEX(Table1[part_name],MATCH('Matrix Summary'!G35,Table1[feature.name],0))</f>
        <v>Verify Water Quality Indicators</v>
      </c>
      <c r="I35" s="9">
        <f>INDEX(Table1[min_points (0=no minimum stated)],MATCH('Matrix Summary'!G35,Table1[feature.name],0))</f>
        <v>0</v>
      </c>
      <c r="K35" s="37"/>
      <c r="L35" s="34"/>
      <c r="M35" s="34"/>
      <c r="N35" s="8" t="str">
        <f>INDEX(Table1[Weight],MATCH('Matrix Summary'!P35,Table1[feature.name],0))</f>
        <v>3 points</v>
      </c>
      <c r="O35" s="8" t="str">
        <f>IF(INDEX(Table1[extra core points],MATCH('Matrix Summary'!P35,Table1[feature.name],0))=1,"Y","")</f>
        <v/>
      </c>
      <c r="P35" s="7" t="s">
        <v>235</v>
      </c>
      <c r="Q35" s="7" t="str">
        <f>INDEX(Table1[part_name],MATCH('Matrix Summary'!P35,Table1[feature.name],0))</f>
        <v>Provide Thermostat Control</v>
      </c>
      <c r="R35" s="9">
        <f>INDEX(Table1[min_points (0=no minimum stated)],MATCH('Matrix Summary'!P35,Table1[feature.name],0))</f>
        <v>1</v>
      </c>
      <c r="T35" s="36"/>
      <c r="U35" s="34"/>
      <c r="V35" s="34"/>
      <c r="W35" s="8" t="str">
        <f>INDEX(Table1[Weight],MATCH('Matrix Summary'!Y35,Table1[feature.name],0))</f>
        <v>0.5 points</v>
      </c>
      <c r="X35" s="8" t="str">
        <f>IF(INDEX(Table1[extra core points],MATCH('Matrix Summary'!Y35,Table1[feature.name],0))=1,"Y","")</f>
        <v/>
      </c>
      <c r="Y35" s="35" t="s">
        <v>164</v>
      </c>
      <c r="Z35" s="7" t="str">
        <f>INDEX(Table1[part_name],MATCH('Matrix Summary'!Y35,Table1[feature.name],0))</f>
        <v>Utilize Enhanced Survey</v>
      </c>
      <c r="AA35" s="10">
        <f>INDEX(Table1[min_points (0=no minimum stated)],MATCH('Matrix Summary'!Y35,Table1[feature.name],0))</f>
        <v>0</v>
      </c>
    </row>
    <row r="36" spans="2:27" ht="18" customHeight="1">
      <c r="B36" s="32" t="s">
        <v>3</v>
      </c>
      <c r="C36" s="33"/>
      <c r="D36" s="33"/>
      <c r="E36" s="8" t="str">
        <f>INDEX(Table1[Weight],MATCH('Matrix Summary'!G36,Table1[feature.name],0))</f>
        <v>Required</v>
      </c>
      <c r="F36" s="8" t="str">
        <f>IF(INDEX(Table1[extra core points],MATCH('Matrix Summary'!G36,Table1[feature.name],0))=1,"Y","")</f>
        <v/>
      </c>
      <c r="G36" s="7" t="s">
        <v>166</v>
      </c>
      <c r="H36" s="7" t="str">
        <f>INDEX(Table1[part_name],MATCH('Matrix Summary'!G36,Table1[feature.name],0))</f>
        <v>Meet Chemical Thresholds</v>
      </c>
      <c r="I36" s="9">
        <f>INDEX(Table1[min_points (0=no minimum stated)],MATCH('Matrix Summary'!G36,Table1[feature.name],0))</f>
        <v>0</v>
      </c>
      <c r="K36" s="37"/>
      <c r="L36" s="34"/>
      <c r="M36" s="34"/>
      <c r="N36" s="8" t="str">
        <f>INDEX(Table1[Weight],MATCH('Matrix Summary'!P36,Table1[feature.name],0))</f>
        <v>0.5 points</v>
      </c>
      <c r="O36" s="8" t="str">
        <f>IF(INDEX(Table1[extra core points],MATCH('Matrix Summary'!P36,Table1[feature.name],0))=1,"Y","")</f>
        <v>Y</v>
      </c>
      <c r="P36" s="7" t="s">
        <v>239</v>
      </c>
      <c r="Q36" s="7" t="str">
        <f>INDEX(Table1[part_name],MATCH('Matrix Summary'!P36,Table1[feature.name],0))</f>
        <v>Provide Personal Cooling Options</v>
      </c>
      <c r="R36" s="9">
        <f>INDEX(Table1[min_points (0=no minimum stated)],MATCH('Matrix Summary'!P36,Table1[feature.name],0))</f>
        <v>0</v>
      </c>
      <c r="T36" s="36"/>
      <c r="U36" s="34"/>
      <c r="V36" s="34"/>
      <c r="W36" s="8" t="str">
        <f>INDEX(Table1[Weight],MATCH('Matrix Summary'!Y36,Table1[feature.name],0))</f>
        <v>0.5 points</v>
      </c>
      <c r="X36" s="8" t="str">
        <f>IF(INDEX(Table1[extra core points],MATCH('Matrix Summary'!Y36,Table1[feature.name],0))=1,"Y","")</f>
        <v/>
      </c>
      <c r="Y36" s="35" t="s">
        <v>170</v>
      </c>
      <c r="Z36" s="7" t="str">
        <f>INDEX(Table1[part_name],MATCH('Matrix Summary'!Y36,Table1[feature.name],0))</f>
        <v>Utilize Pre- and Post-Occupancy Survey</v>
      </c>
      <c r="AA36" s="10">
        <f>INDEX(Table1[min_points (0=no minimum stated)],MATCH('Matrix Summary'!Y36,Table1[feature.name],0))</f>
        <v>0</v>
      </c>
    </row>
    <row r="37" spans="2:27" ht="18" customHeight="1">
      <c r="B37" s="32" t="s">
        <v>3</v>
      </c>
      <c r="C37" s="33"/>
      <c r="D37" s="33"/>
      <c r="E37" s="8" t="str">
        <f>INDEX(Table1[Weight],MATCH('Matrix Summary'!G37,Table1[feature.name],0))</f>
        <v>Required</v>
      </c>
      <c r="F37" s="8" t="str">
        <f>IF(INDEX(Table1[extra core points],MATCH('Matrix Summary'!G37,Table1[feature.name],0))=1,"Y","")</f>
        <v/>
      </c>
      <c r="G37" s="7" t="s">
        <v>172</v>
      </c>
      <c r="H37" s="7" t="str">
        <f>INDEX(Table1[part_name],MATCH('Matrix Summary'!G37,Table1[feature.name],0))</f>
        <v>Meet Thresholds for Organics and Pesticides</v>
      </c>
      <c r="I37" s="9">
        <f>INDEX(Table1[min_points (0=no minimum stated)],MATCH('Matrix Summary'!G37,Table1[feature.name],0))</f>
        <v>0</v>
      </c>
      <c r="K37" s="37"/>
      <c r="L37" s="34"/>
      <c r="M37" s="34"/>
      <c r="N37" s="8" t="str">
        <f>INDEX(Table1[Weight],MATCH('Matrix Summary'!P37,Table1[feature.name],0))</f>
        <v>0.5 points</v>
      </c>
      <c r="O37" s="8" t="str">
        <f>IF(INDEX(Table1[extra core points],MATCH('Matrix Summary'!P37,Table1[feature.name],0))=1,"Y","")</f>
        <v>Y</v>
      </c>
      <c r="P37" s="7" t="s">
        <v>243</v>
      </c>
      <c r="Q37" s="7" t="str">
        <f>INDEX(Table1[part_name],MATCH('Matrix Summary'!P37,Table1[feature.name],0))</f>
        <v>Provide Personal Heating Options</v>
      </c>
      <c r="R37" s="9">
        <f>INDEX(Table1[min_points (0=no minimum stated)],MATCH('Matrix Summary'!P37,Table1[feature.name],0))</f>
        <v>0</v>
      </c>
      <c r="T37" s="36"/>
      <c r="U37" s="34"/>
      <c r="V37" s="34"/>
      <c r="W37" s="8" t="str">
        <f>INDEX(Table1[Weight],MATCH('Matrix Summary'!Y37,Table1[feature.name],0))</f>
        <v>0.5 points</v>
      </c>
      <c r="X37" s="8" t="str">
        <f>IF(INDEX(Table1[extra core points],MATCH('Matrix Summary'!Y37,Table1[feature.name],0))=1,"Y","")</f>
        <v/>
      </c>
      <c r="Y37" s="35" t="s">
        <v>176</v>
      </c>
      <c r="Z37" s="7" t="str">
        <f>INDEX(Table1[part_name],MATCH('Matrix Summary'!Y37,Table1[feature.name],0))</f>
        <v>Implement Action Plan</v>
      </c>
      <c r="AA37" s="10">
        <f>INDEX(Table1[min_points (0=no minimum stated)],MATCH('Matrix Summary'!Y37,Table1[feature.name],0))</f>
        <v>0</v>
      </c>
    </row>
    <row r="38" spans="2:27" ht="18" customHeight="1">
      <c r="B38" s="32" t="s">
        <v>3</v>
      </c>
      <c r="C38" s="33"/>
      <c r="D38" s="33"/>
      <c r="E38" s="8" t="str">
        <f>INDEX(Table1[Weight],MATCH('Matrix Summary'!G38,Table1[feature.name],0))</f>
        <v>Required</v>
      </c>
      <c r="F38" s="8" t="str">
        <f>IF(INDEX(Table1[extra core points],MATCH('Matrix Summary'!G38,Table1[feature.name],0))=1,"Y","")</f>
        <v/>
      </c>
      <c r="G38" s="7" t="s">
        <v>178</v>
      </c>
      <c r="H38" s="7" t="str">
        <f>INDEX(Table1[part_name],MATCH('Matrix Summary'!G38,Table1[feature.name],0))</f>
        <v>Monitor Chemical and Biological Water Quality</v>
      </c>
      <c r="I38" s="9">
        <f>INDEX(Table1[min_points (0=no minimum stated)],MATCH('Matrix Summary'!G38,Table1[feature.name],0))</f>
        <v>0</v>
      </c>
      <c r="K38" s="37"/>
      <c r="L38" s="34"/>
      <c r="M38" s="34"/>
      <c r="N38" s="8" t="str">
        <f>INDEX(Table1[Weight],MATCH('Matrix Summary'!P38,Table1[feature.name],0))</f>
        <v>0.5 points</v>
      </c>
      <c r="O38" s="8" t="str">
        <f>IF(INDEX(Table1[extra core points],MATCH('Matrix Summary'!P38,Table1[feature.name],0))=1,"Y","")</f>
        <v/>
      </c>
      <c r="P38" s="7" t="s">
        <v>247</v>
      </c>
      <c r="Q38" s="7" t="str">
        <f>INDEX(Table1[part_name],MATCH('Matrix Summary'!P38,Table1[feature.name],0))</f>
        <v>Allow Flexible Dress Code</v>
      </c>
      <c r="R38" s="9">
        <f>INDEX(Table1[min_points (0=no minimum stated)],MATCH('Matrix Summary'!P38,Table1[feature.name],0))</f>
        <v>0</v>
      </c>
      <c r="T38" s="36"/>
      <c r="U38" s="34"/>
      <c r="V38" s="34"/>
      <c r="W38" s="8" t="str">
        <f>INDEX(Table1[Weight],MATCH('Matrix Summary'!Y38,Table1[feature.name],0))</f>
        <v>0.5 points</v>
      </c>
      <c r="X38" s="8" t="str">
        <f>IF(INDEX(Table1[extra core points],MATCH('Matrix Summary'!Y38,Table1[feature.name],0))=1,"Y","")</f>
        <v/>
      </c>
      <c r="Y38" s="35" t="s">
        <v>182</v>
      </c>
      <c r="Z38" s="7" t="str">
        <f>INDEX(Table1[part_name],MATCH('Matrix Summary'!Y38,Table1[feature.name],0))</f>
        <v>Facilitate Interviews, Focus Groups and/or Observation</v>
      </c>
      <c r="AA38" s="10">
        <f>INDEX(Table1[min_points (0=no minimum stated)],MATCH('Matrix Summary'!Y38,Table1[feature.name],0))</f>
        <v>0</v>
      </c>
    </row>
    <row r="39" spans="2:27" ht="18" customHeight="1">
      <c r="B39" s="32" t="s">
        <v>3</v>
      </c>
      <c r="C39" s="33"/>
      <c r="D39" s="33"/>
      <c r="E39" s="8" t="str">
        <f>INDEX(Table1[Weight],MATCH('Matrix Summary'!G39,Table1[feature.name],0))</f>
        <v>Required</v>
      </c>
      <c r="F39" s="8" t="str">
        <f>IF(INDEX(Table1[extra core points],MATCH('Matrix Summary'!G39,Table1[feature.name],0))=1,"Y","")</f>
        <v/>
      </c>
      <c r="G39" s="7" t="s">
        <v>184</v>
      </c>
      <c r="H39" s="7" t="str">
        <f>INDEX(Table1[part_name],MATCH('Matrix Summary'!G39,Table1[feature.name],0))</f>
        <v>Implement Legionella Management Plan</v>
      </c>
      <c r="I39" s="9">
        <f>INDEX(Table1[min_points (0=no minimum stated)],MATCH('Matrix Summary'!G39,Table1[feature.name],0))</f>
        <v>0</v>
      </c>
      <c r="K39" s="37"/>
      <c r="L39" s="34"/>
      <c r="M39" s="34"/>
      <c r="N39" s="8" t="str">
        <f>INDEX(Table1[Weight],MATCH('Matrix Summary'!P39,Table1[feature.name],0))</f>
        <v>2 points</v>
      </c>
      <c r="O39" s="8" t="str">
        <f>IF(INDEX(Table1[extra core points],MATCH('Matrix Summary'!P39,Table1[feature.name],0))=1,"Y","")</f>
        <v/>
      </c>
      <c r="P39" s="7" t="s">
        <v>252</v>
      </c>
      <c r="Q39" s="7" t="str">
        <f>INDEX(Table1[part_name],MATCH('Matrix Summary'!P39,Table1[feature.name],0))</f>
        <v>Implement Radiant Heating</v>
      </c>
      <c r="R39" s="9">
        <f>INDEX(Table1[min_points (0=no minimum stated)],MATCH('Matrix Summary'!P39,Table1[feature.name],0))</f>
        <v>0</v>
      </c>
      <c r="T39" s="36"/>
      <c r="U39" s="34"/>
      <c r="V39" s="34"/>
      <c r="W39" s="8" t="str">
        <f>INDEX(Table1[Weight],MATCH('Matrix Summary'!Y39,Table1[feature.name],0))</f>
        <v>0.5 points</v>
      </c>
      <c r="X39" s="8" t="str">
        <f>IF(INDEX(Table1[extra core points],MATCH('Matrix Summary'!Y39,Table1[feature.name],0))=1,"Y","")</f>
        <v/>
      </c>
      <c r="Y39" s="35" t="s">
        <v>188</v>
      </c>
      <c r="Z39" s="7" t="str">
        <f>INDEX(Table1[part_name],MATCH('Matrix Summary'!Y39,Table1[feature.name],0))</f>
        <v>Promote Health Benefits</v>
      </c>
      <c r="AA39" s="10">
        <f>INDEX(Table1[min_points (0=no minimum stated)],MATCH('Matrix Summary'!Y39,Table1[feature.name],0))</f>
        <v>0</v>
      </c>
    </row>
    <row r="40" spans="2:27" ht="18" customHeight="1">
      <c r="B40" s="38"/>
      <c r="C40" s="33"/>
      <c r="D40" s="33"/>
      <c r="E40" s="8" t="str">
        <f>INDEX(Table1[Weight],MATCH('Matrix Summary'!G40,Table1[feature.name],0))</f>
        <v>2 points</v>
      </c>
      <c r="F40" s="8" t="str">
        <f>IF(INDEX(Table1[extra core points],MATCH('Matrix Summary'!G40,Table1[feature.name],0))=1,"Y","")</f>
        <v/>
      </c>
      <c r="G40" s="7" t="s">
        <v>190</v>
      </c>
      <c r="H40" s="7" t="str">
        <f>INDEX(Table1[part_name],MATCH('Matrix Summary'!G40,Table1[feature.name],0))</f>
        <v>Meet Thresholds for Drinking Water Taste</v>
      </c>
      <c r="I40" s="9">
        <f>INDEX(Table1[min_points (0=no minimum stated)],MATCH('Matrix Summary'!G40,Table1[feature.name],0))</f>
        <v>0</v>
      </c>
      <c r="K40" s="37"/>
      <c r="L40" s="34"/>
      <c r="M40" s="34"/>
      <c r="N40" s="8" t="str">
        <f>INDEX(Table1[Weight],MATCH('Matrix Summary'!P40,Table1[feature.name],0))</f>
        <v>2 points</v>
      </c>
      <c r="O40" s="8" t="str">
        <f>IF(INDEX(Table1[extra core points],MATCH('Matrix Summary'!P40,Table1[feature.name],0))=1,"Y","")</f>
        <v/>
      </c>
      <c r="P40" s="7" t="s">
        <v>256</v>
      </c>
      <c r="Q40" s="7" t="str">
        <f>INDEX(Table1[part_name],MATCH('Matrix Summary'!P40,Table1[feature.name],0))</f>
        <v>Implement Radiant Cooling</v>
      </c>
      <c r="R40" s="9">
        <f>INDEX(Table1[min_points (0=no minimum stated)],MATCH('Matrix Summary'!P40,Table1[feature.name],0))</f>
        <v>0</v>
      </c>
      <c r="T40" s="36"/>
      <c r="U40" s="34"/>
      <c r="V40" s="34"/>
      <c r="W40" s="8" t="str">
        <f>INDEX(Table1[Weight],MATCH('Matrix Summary'!Y40,Table1[feature.name],0))</f>
        <v>0.5 points</v>
      </c>
      <c r="X40" s="8" t="str">
        <f>IF(INDEX(Table1[extra core points],MATCH('Matrix Summary'!Y40,Table1[feature.name],0))=1,"Y","")</f>
        <v/>
      </c>
      <c r="Y40" s="35" t="s">
        <v>193</v>
      </c>
      <c r="Z40" s="7" t="str">
        <f>INDEX(Table1[part_name],MATCH('Matrix Summary'!Y40,Table1[feature.name],0))</f>
        <v>Offer On-Demand Health Services</v>
      </c>
      <c r="AA40" s="10">
        <f>INDEX(Table1[min_points (0=no minimum stated)],MATCH('Matrix Summary'!Y40,Table1[feature.name],0))</f>
        <v>0</v>
      </c>
    </row>
    <row r="41" spans="2:27" ht="18" customHeight="1">
      <c r="B41" s="38"/>
      <c r="C41" s="33"/>
      <c r="D41" s="33"/>
      <c r="E41" s="8" t="str">
        <f>INDEX(Table1[Weight],MATCH('Matrix Summary'!G41,Table1[feature.name],0))</f>
        <v>2 points</v>
      </c>
      <c r="F41" s="8" t="str">
        <f>IF(INDEX(Table1[extra core points],MATCH('Matrix Summary'!G41,Table1[feature.name],0))=1,"Y","")</f>
        <v/>
      </c>
      <c r="G41" s="7" t="s">
        <v>195</v>
      </c>
      <c r="H41" s="7" t="str">
        <f>INDEX(Table1[part_name],MATCH('Matrix Summary'!G41,Table1[feature.name],0))</f>
        <v>Assess and Maintain Drinking Water Quality</v>
      </c>
      <c r="I41" s="9">
        <f>INDEX(Table1[min_points (0=no minimum stated)],MATCH('Matrix Summary'!G41,Table1[feature.name],0))</f>
        <v>0</v>
      </c>
      <c r="K41" s="37"/>
      <c r="L41" s="34"/>
      <c r="M41" s="34"/>
      <c r="N41" s="8" t="str">
        <f>INDEX(Table1[Weight],MATCH('Matrix Summary'!P41,Table1[feature.name],0))</f>
        <v>0.5 points</v>
      </c>
      <c r="O41" s="8" t="str">
        <f>IF(INDEX(Table1[extra core points],MATCH('Matrix Summary'!P41,Table1[feature.name],0))=1,"Y","")</f>
        <v>Y</v>
      </c>
      <c r="P41" s="7" t="s">
        <v>262</v>
      </c>
      <c r="Q41" s="7" t="str">
        <f>INDEX(Table1[part_name],MATCH('Matrix Summary'!P41,Table1[feature.name],0))</f>
        <v>Monitor Thermal Environment</v>
      </c>
      <c r="R41" s="9">
        <f>INDEX(Table1[min_points (0=no minimum stated)],MATCH('Matrix Summary'!P41,Table1[feature.name],0))</f>
        <v>0</v>
      </c>
      <c r="T41" s="36"/>
      <c r="U41" s="34"/>
      <c r="V41" s="34"/>
      <c r="W41" s="8" t="str">
        <f>INDEX(Table1[Weight],MATCH('Matrix Summary'!Y41,Table1[feature.name],0))</f>
        <v>0.5 points</v>
      </c>
      <c r="X41" s="8" t="str">
        <f>IF(INDEX(Table1[extra core points],MATCH('Matrix Summary'!Y41,Table1[feature.name],0))=1,"Y","")</f>
        <v/>
      </c>
      <c r="Y41" s="35" t="s">
        <v>198</v>
      </c>
      <c r="Z41" s="7" t="str">
        <f>INDEX(Table1[part_name],MATCH('Matrix Summary'!Y41,Table1[feature.name],0))</f>
        <v>Offer Sick Leave</v>
      </c>
      <c r="AA41" s="10">
        <f>INDEX(Table1[min_points (0=no minimum stated)],MATCH('Matrix Summary'!Y41,Table1[feature.name],0))</f>
        <v>0</v>
      </c>
    </row>
    <row r="42" spans="2:27" ht="18" customHeight="1">
      <c r="B42" s="38"/>
      <c r="C42" s="33"/>
      <c r="D42" s="33"/>
      <c r="E42" s="8" t="str">
        <f>INDEX(Table1[Weight],MATCH('Matrix Summary'!G42,Table1[feature.name],0))</f>
        <v>1 point</v>
      </c>
      <c r="F42" s="8" t="str">
        <f>IF(INDEX(Table1[extra core points],MATCH('Matrix Summary'!G42,Table1[feature.name],0))=1,"Y","")</f>
        <v/>
      </c>
      <c r="G42" s="7" t="s">
        <v>200</v>
      </c>
      <c r="H42" s="7" t="str">
        <f>INDEX(Table1[part_name],MATCH('Matrix Summary'!G42,Table1[feature.name],0))</f>
        <v>Promote Drinking Water Transparency</v>
      </c>
      <c r="I42" s="9">
        <f>INDEX(Table1[min_points (0=no minimum stated)],MATCH('Matrix Summary'!G42,Table1[feature.name],0))</f>
        <v>0</v>
      </c>
      <c r="K42" s="37"/>
      <c r="L42" s="34"/>
      <c r="M42" s="34"/>
      <c r="N42" s="8" t="str">
        <f>INDEX(Table1[Weight],MATCH('Matrix Summary'!P42,Table1[feature.name],0))</f>
        <v>2 points</v>
      </c>
      <c r="O42" s="8" t="str">
        <f>IF(INDEX(Table1[extra core points],MATCH('Matrix Summary'!P42,Table1[feature.name],0))=1,"Y","")</f>
        <v/>
      </c>
      <c r="P42" s="7" t="s">
        <v>268</v>
      </c>
      <c r="Q42" s="7" t="str">
        <f>INDEX(Table1[part_name],MATCH('Matrix Summary'!P42,Table1[feature.name],0))</f>
        <v>Manage Relative Humidity</v>
      </c>
      <c r="R42" s="9">
        <f>INDEX(Table1[min_points (0=no minimum stated)],MATCH('Matrix Summary'!P42,Table1[feature.name],0))</f>
        <v>2</v>
      </c>
      <c r="T42" s="36"/>
      <c r="U42" s="34"/>
      <c r="V42" s="34"/>
      <c r="W42" s="8" t="str">
        <f>INDEX(Table1[Weight],MATCH('Matrix Summary'!Y42,Table1[feature.name],0))</f>
        <v>0.5 points</v>
      </c>
      <c r="X42" s="8" t="str">
        <f>IF(INDEX(Table1[extra core points],MATCH('Matrix Summary'!Y42,Table1[feature.name],0))=1,"Y","")</f>
        <v/>
      </c>
      <c r="Y42" s="35" t="s">
        <v>1095</v>
      </c>
      <c r="Z42" s="7" t="str">
        <f>INDEX(Table1[part_name],MATCH('Matrix Summary'!Y42,Table1[feature.name],0))</f>
        <v>Support Community Immunity</v>
      </c>
      <c r="AA42" s="10">
        <f>INDEX(Table1[min_points (0=no minimum stated)],MATCH('Matrix Summary'!Y42,Table1[feature.name],0))</f>
        <v>0</v>
      </c>
    </row>
    <row r="43" spans="2:27" ht="18" customHeight="1">
      <c r="B43" s="38"/>
      <c r="C43" s="33"/>
      <c r="D43" s="33"/>
      <c r="E43" s="8" t="str">
        <f>INDEX(Table1[Weight],MATCH('Matrix Summary'!G43,Table1[feature.name],0))</f>
        <v>1 point</v>
      </c>
      <c r="F43" s="8" t="str">
        <f>IF(INDEX(Table1[extra core points],MATCH('Matrix Summary'!G43,Table1[feature.name],0))=1,"Y","")</f>
        <v/>
      </c>
      <c r="G43" s="7" t="s">
        <v>205</v>
      </c>
      <c r="H43" s="7" t="str">
        <f>INDEX(Table1[part_name],MATCH('Matrix Summary'!G43,Table1[feature.name],0))</f>
        <v>Ensure Drinking Water Access</v>
      </c>
      <c r="I43" s="9">
        <f>INDEX(Table1[min_points (0=no minimum stated)],MATCH('Matrix Summary'!G43,Table1[feature.name],0))</f>
        <v>0</v>
      </c>
      <c r="K43" s="37"/>
      <c r="L43" s="34"/>
      <c r="M43" s="34"/>
      <c r="N43" s="8" t="str">
        <f>INDEX(Table1[Weight],MATCH('Matrix Summary'!P43,Table1[feature.name],0))</f>
        <v>2 points</v>
      </c>
      <c r="O43" s="8" t="str">
        <f>IF(INDEX(Table1[extra core points],MATCH('Matrix Summary'!P43,Table1[feature.name],0))=1,"Y","")</f>
        <v/>
      </c>
      <c r="P43" s="7" t="s">
        <v>506</v>
      </c>
      <c r="Q43" s="7" t="str">
        <f>INDEX(Table1[part_name],MATCH('Matrix Summary'!P43,Table1[feature.name],0))</f>
        <v>Provide Windows with Multiple Opening Modes</v>
      </c>
      <c r="R43" s="9">
        <f>INDEX(Table1[min_points (0=no minimum stated)],MATCH('Matrix Summary'!P43,Table1[feature.name],0))</f>
        <v>0</v>
      </c>
      <c r="T43" s="36"/>
      <c r="U43" s="34"/>
      <c r="V43" s="34"/>
      <c r="W43" s="8" t="str">
        <f>INDEX(Table1[Weight],MATCH('Matrix Summary'!Y43,Table1[feature.name],0))</f>
        <v>0.5 points</v>
      </c>
      <c r="X43" s="8" t="str">
        <f>IF(INDEX(Table1[extra core points],MATCH('Matrix Summary'!Y43,Table1[feature.name],0))=1,"Y","")</f>
        <v/>
      </c>
      <c r="Y43" s="35" t="s">
        <v>203</v>
      </c>
      <c r="Z43" s="7" t="str">
        <f>INDEX(Table1[part_name],MATCH('Matrix Summary'!Y43,Table1[feature.name],0))</f>
        <v>Promote Culture of Health</v>
      </c>
      <c r="AA43" s="10">
        <f>INDEX(Table1[min_points (0=no minimum stated)],MATCH('Matrix Summary'!Y43,Table1[feature.name],0))</f>
        <v>0</v>
      </c>
    </row>
    <row r="44" spans="2:27" ht="18" customHeight="1">
      <c r="B44" s="38"/>
      <c r="C44" s="33"/>
      <c r="D44" s="33"/>
      <c r="E44" s="8" t="str">
        <f>INDEX(Table1[Weight],MATCH('Matrix Summary'!G44,Table1[feature.name],0))</f>
        <v>2 points</v>
      </c>
      <c r="F44" s="8" t="str">
        <f>IF(INDEX(Table1[extra core points],MATCH('Matrix Summary'!G44,Table1[feature.name],0))=1,"Y","")</f>
        <v/>
      </c>
      <c r="G44" s="7" t="s">
        <v>208</v>
      </c>
      <c r="H44" s="7" t="str">
        <f>INDEX(Table1[part_name],MATCH('Matrix Summary'!G44,Table1[feature.name],0))</f>
        <v>Design Envelope for Moisture Protection</v>
      </c>
      <c r="I44" s="9">
        <f>INDEX(Table1[min_points (0=no minimum stated)],MATCH('Matrix Summary'!G44,Table1[feature.name],0))</f>
        <v>0</v>
      </c>
      <c r="K44" s="37"/>
      <c r="L44" s="34"/>
      <c r="M44" s="34"/>
      <c r="N44" s="8" t="str">
        <f>INDEX(Table1[Weight],MATCH('Matrix Summary'!P44,Table1[feature.name],0))</f>
        <v>2 points</v>
      </c>
      <c r="O44" s="8" t="str">
        <f>IF(INDEX(Table1[extra core points],MATCH('Matrix Summary'!P44,Table1[feature.name],0))=1,"Y","")</f>
        <v/>
      </c>
      <c r="P44" s="7" t="s">
        <v>507</v>
      </c>
      <c r="Q44" s="7" t="str">
        <f>INDEX(Table1[part_name],MATCH('Matrix Summary'!P44,Table1[feature.name],0))</f>
        <v>Manage Outdoor Heat</v>
      </c>
      <c r="R44" s="9">
        <f>INDEX(Table1[min_points (0=no minimum stated)],MATCH('Matrix Summary'!P44,Table1[feature.name],0))</f>
        <v>0</v>
      </c>
      <c r="T44" s="36"/>
      <c r="U44" s="34"/>
      <c r="V44" s="34"/>
      <c r="W44" s="8" t="str">
        <f>INDEX(Table1[Weight],MATCH('Matrix Summary'!Y44,Table1[feature.name],0))</f>
        <v>0.5 points</v>
      </c>
      <c r="X44" s="8" t="str">
        <f>IF(INDEX(Table1[extra core points],MATCH('Matrix Summary'!Y44,Table1[feature.name],0))=1,"Y","")</f>
        <v/>
      </c>
      <c r="Y44" s="35" t="s">
        <v>207</v>
      </c>
      <c r="Z44" s="7" t="str">
        <f>INDEX(Table1[part_name],MATCH('Matrix Summary'!Y44,Table1[feature.name],0))</f>
        <v>Establish Health Promotion Leader</v>
      </c>
      <c r="AA44" s="10">
        <f>INDEX(Table1[min_points (0=no minimum stated)],MATCH('Matrix Summary'!Y44,Table1[feature.name],0))</f>
        <v>0</v>
      </c>
    </row>
    <row r="45" spans="2:27" ht="18" customHeight="1">
      <c r="B45" s="38"/>
      <c r="C45" s="33"/>
      <c r="D45" s="33"/>
      <c r="E45" s="8" t="str">
        <f>INDEX(Table1[Weight],MATCH('Matrix Summary'!G45,Table1[feature.name],0))</f>
        <v>2 points</v>
      </c>
      <c r="F45" s="8" t="str">
        <f>IF(INDEX(Table1[extra core points],MATCH('Matrix Summary'!G45,Table1[feature.name],0))=1,"Y","")</f>
        <v/>
      </c>
      <c r="G45" s="7" t="s">
        <v>213</v>
      </c>
      <c r="H45" s="7" t="str">
        <f>INDEX(Table1[part_name],MATCH('Matrix Summary'!G45,Table1[feature.name],0))</f>
        <v>Design Interiors for Moisture Management</v>
      </c>
      <c r="I45" s="9">
        <f>INDEX(Table1[min_points (0=no minimum stated)],MATCH('Matrix Summary'!G45,Table1[feature.name],0))</f>
        <v>0</v>
      </c>
      <c r="K45" s="37"/>
      <c r="L45" s="34"/>
      <c r="M45" s="34"/>
      <c r="N45" s="8" t="str">
        <f>INDEX(Table1[Weight],MATCH('Matrix Summary'!P45,Table1[feature.name],0))</f>
        <v>2 points</v>
      </c>
      <c r="O45" s="8" t="str">
        <f>IF(INDEX(Table1[extra core points],MATCH('Matrix Summary'!P45,Table1[feature.name],0))=1,"Y","")</f>
        <v/>
      </c>
      <c r="P45" s="7" t="s">
        <v>508</v>
      </c>
      <c r="Q45" s="7" t="str">
        <f>INDEX(Table1[part_name],MATCH('Matrix Summary'!P45,Table1[feature.name],0))</f>
        <v>Avoid Excessive Wind</v>
      </c>
      <c r="R45" s="9">
        <f>INDEX(Table1[min_points (0=no minimum stated)],MATCH('Matrix Summary'!P45,Table1[feature.name],0))</f>
        <v>0</v>
      </c>
      <c r="T45" s="36"/>
      <c r="U45" s="34"/>
      <c r="V45" s="34"/>
      <c r="W45" s="8" t="str">
        <f>INDEX(Table1[Weight],MATCH('Matrix Summary'!Y45,Table1[feature.name],0))</f>
        <v>1.5 points</v>
      </c>
      <c r="X45" s="8" t="str">
        <f>IF(INDEX(Table1[extra core points],MATCH('Matrix Summary'!Y45,Table1[feature.name],0))=1,"Y","")</f>
        <v/>
      </c>
      <c r="Y45" s="35" t="s">
        <v>211</v>
      </c>
      <c r="Z45" s="7" t="str">
        <f>INDEX(Table1[part_name],MATCH('Matrix Summary'!Y45,Table1[feature.name],0))</f>
        <v>Offer New Parent Leave</v>
      </c>
      <c r="AA45" s="10">
        <f>INDEX(Table1[min_points (0=no minimum stated)],MATCH('Matrix Summary'!Y45,Table1[feature.name],0))</f>
        <v>1</v>
      </c>
    </row>
    <row r="46" spans="2:27" ht="18" customHeight="1">
      <c r="B46" s="38"/>
      <c r="C46" s="33"/>
      <c r="D46" s="33"/>
      <c r="E46" s="8" t="str">
        <f>INDEX(Table1[Weight],MATCH('Matrix Summary'!G46,Table1[feature.name],0))</f>
        <v>2 points</v>
      </c>
      <c r="F46" s="8" t="str">
        <f>IF(INDEX(Table1[extra core points],MATCH('Matrix Summary'!G46,Table1[feature.name],0))=1,"Y","")</f>
        <v/>
      </c>
      <c r="G46" s="7" t="s">
        <v>217</v>
      </c>
      <c r="H46" s="7" t="str">
        <f>INDEX(Table1[part_name],MATCH('Matrix Summary'!G46,Table1[feature.name],0))</f>
        <v>Implement Mold and Moisture Management Plan</v>
      </c>
      <c r="I46" s="9">
        <f>INDEX(Table1[min_points (0=no minimum stated)],MATCH('Matrix Summary'!G46,Table1[feature.name],0))</f>
        <v>0</v>
      </c>
      <c r="K46" s="37"/>
      <c r="L46" s="34"/>
      <c r="M46" s="34"/>
      <c r="N46" s="8" t="str">
        <f>INDEX(Table1[Weight],MATCH('Matrix Summary'!P46,Table1[feature.name],0))</f>
        <v>2 points</v>
      </c>
      <c r="O46" s="8" t="str">
        <f>IF(INDEX(Table1[extra core points],MATCH('Matrix Summary'!P46,Table1[feature.name],0))=1,"Y","")</f>
        <v/>
      </c>
      <c r="P46" s="7" t="s">
        <v>509</v>
      </c>
      <c r="Q46" s="7" t="str">
        <f>INDEX(Table1[part_name],MATCH('Matrix Summary'!P46,Table1[feature.name],0))</f>
        <v>Support Outdoor Nature Access</v>
      </c>
      <c r="R46" s="9">
        <f>INDEX(Table1[min_points (0=no minimum stated)],MATCH('Matrix Summary'!P46,Table1[feature.name],0))</f>
        <v>0</v>
      </c>
      <c r="T46" s="36"/>
      <c r="U46" s="34"/>
      <c r="V46" s="34"/>
      <c r="W46" s="8" t="str">
        <f>INDEX(Table1[Weight],MATCH('Matrix Summary'!Y46,Table1[feature.name],0))</f>
        <v>0.5 points</v>
      </c>
      <c r="X46" s="8" t="str">
        <f>IF(INDEX(Table1[extra core points],MATCH('Matrix Summary'!Y46,Table1[feature.name],0))=1,"Y","")</f>
        <v/>
      </c>
      <c r="Y46" s="35" t="s">
        <v>215</v>
      </c>
      <c r="Z46" s="7" t="str">
        <f>INDEX(Table1[part_name],MATCH('Matrix Summary'!Y46,Table1[feature.name],0))</f>
        <v>Offer Workplace Breastfeeding Support</v>
      </c>
      <c r="AA46" s="10">
        <f>INDEX(Table1[min_points (0=no minimum stated)],MATCH('Matrix Summary'!Y46,Table1[feature.name],0))</f>
        <v>0</v>
      </c>
    </row>
    <row r="47" spans="2:27" ht="18" customHeight="1">
      <c r="B47" s="38"/>
      <c r="C47" s="33"/>
      <c r="D47" s="33"/>
      <c r="E47" s="8" t="str">
        <f>INDEX(Table1[Weight],MATCH('Matrix Summary'!G47,Table1[feature.name],0))</f>
        <v>1 point</v>
      </c>
      <c r="F47" s="8" t="str">
        <f>IF(INDEX(Table1[extra core points],MATCH('Matrix Summary'!G47,Table1[feature.name],0))=1,"Y","")</f>
        <v/>
      </c>
      <c r="G47" s="7" t="s">
        <v>223</v>
      </c>
      <c r="H47" s="7" t="str">
        <f>INDEX(Table1[part_name],MATCH('Matrix Summary'!G47,Table1[feature.name],0))</f>
        <v>Provide Bathroom Accommodations</v>
      </c>
      <c r="I47" s="9">
        <f>INDEX(Table1[min_points (0=no minimum stated)],MATCH('Matrix Summary'!G47,Table1[feature.name],0))</f>
        <v>0</v>
      </c>
      <c r="K47" s="94"/>
      <c r="L47" s="95"/>
      <c r="M47" s="95"/>
      <c r="N47" s="8"/>
      <c r="O47" s="8"/>
      <c r="P47" s="7"/>
      <c r="Q47" s="7"/>
      <c r="R47" s="9"/>
      <c r="T47" s="36"/>
      <c r="U47" s="34"/>
      <c r="V47" s="34"/>
      <c r="W47" s="8" t="str">
        <f>INDEX(Table1[Weight],MATCH('Matrix Summary'!Y47,Table1[feature.name],0))</f>
        <v>1 point</v>
      </c>
      <c r="X47" s="8" t="str">
        <f>IF(INDEX(Table1[extra core points],MATCH('Matrix Summary'!Y47,Table1[feature.name],0))=1,"Y","")</f>
        <v/>
      </c>
      <c r="Y47" s="35" t="s">
        <v>221</v>
      </c>
      <c r="Z47" s="7" t="str">
        <f>INDEX(Table1[part_name],MATCH('Matrix Summary'!Y47,Table1[feature.name],0))</f>
        <v>Design Lactation Room</v>
      </c>
      <c r="AA47" s="10">
        <f>INDEX(Table1[min_points (0=no minimum stated)],MATCH('Matrix Summary'!Y47,Table1[feature.name],0))</f>
        <v>0</v>
      </c>
    </row>
    <row r="48" spans="2:27" ht="18" customHeight="1">
      <c r="B48" s="38"/>
      <c r="C48" s="33"/>
      <c r="D48" s="33"/>
      <c r="E48" s="8" t="str">
        <f>INDEX(Table1[Weight],MATCH('Matrix Summary'!G48,Table1[feature.name],0))</f>
        <v>1 point</v>
      </c>
      <c r="F48" s="8" t="str">
        <f>IF(INDEX(Table1[extra core points],MATCH('Matrix Summary'!G48,Table1[feature.name],0))=1,"Y","")</f>
        <v/>
      </c>
      <c r="G48" s="7" t="s">
        <v>227</v>
      </c>
      <c r="H48" s="7" t="str">
        <f>INDEX(Table1[part_name],MATCH('Matrix Summary'!G48,Table1[feature.name],0))</f>
        <v>Enhance Bathroom Accommodations</v>
      </c>
      <c r="I48" s="9">
        <f>INDEX(Table1[min_points (0=no minimum stated)],MATCH('Matrix Summary'!G48,Table1[feature.name],0))</f>
        <v>0</v>
      </c>
      <c r="T48" s="36"/>
      <c r="U48" s="34"/>
      <c r="V48" s="34"/>
      <c r="W48" s="8" t="str">
        <f>INDEX(Table1[Weight],MATCH('Matrix Summary'!Y48,Table1[feature.name],0))</f>
        <v>0.5 points</v>
      </c>
      <c r="X48" s="8" t="str">
        <f>IF(INDEX(Table1[extra core points],MATCH('Matrix Summary'!Y48,Table1[feature.name],0))=1,"Y","")</f>
        <v/>
      </c>
      <c r="Y48" s="35" t="s">
        <v>225</v>
      </c>
      <c r="Z48" s="7" t="str">
        <f>INDEX(Table1[part_name],MATCH('Matrix Summary'!Y48,Table1[feature.name],0))</f>
        <v>Offer Childcare Support</v>
      </c>
      <c r="AA48" s="10">
        <f>INDEX(Table1[min_points (0=no minimum stated)],MATCH('Matrix Summary'!Y48,Table1[feature.name],0))</f>
        <v>0</v>
      </c>
    </row>
    <row r="49" spans="2:27" ht="18" customHeight="1">
      <c r="B49" s="38"/>
      <c r="C49" s="33"/>
      <c r="D49" s="33"/>
      <c r="E49" s="8" t="str">
        <f>INDEX(Table1[Weight],MATCH('Matrix Summary'!G49,Table1[feature.name],0))</f>
        <v>1 point</v>
      </c>
      <c r="F49" s="8" t="str">
        <f>IF(INDEX(Table1[extra core points],MATCH('Matrix Summary'!G49,Table1[feature.name],0))=1,"Y","")</f>
        <v/>
      </c>
      <c r="G49" s="7" t="s">
        <v>233</v>
      </c>
      <c r="H49" s="7" t="str">
        <f>INDEX(Table1[part_name],MATCH('Matrix Summary'!G49,Table1[feature.name],0))</f>
        <v>Support Effective Handwashing</v>
      </c>
      <c r="I49" s="9">
        <f>INDEX(Table1[min_points (0=no minimum stated)],MATCH('Matrix Summary'!G49,Table1[feature.name],0))</f>
        <v>0</v>
      </c>
      <c r="K49" s="48" t="s">
        <v>292</v>
      </c>
      <c r="L49" s="48"/>
      <c r="M49" s="48"/>
      <c r="N49" s="48"/>
      <c r="O49" s="48"/>
      <c r="P49" s="48"/>
      <c r="Q49" s="49"/>
      <c r="R49" s="49" t="str">
        <f>SUM(K51:K64)&amp;" POINTS"</f>
        <v>0 POINTS</v>
      </c>
      <c r="T49" s="36"/>
      <c r="U49" s="34"/>
      <c r="V49" s="34"/>
      <c r="W49" s="8" t="str">
        <f>INDEX(Table1[Weight],MATCH('Matrix Summary'!Y49,Table1[feature.name],0))</f>
        <v>0.5 points</v>
      </c>
      <c r="X49" s="8" t="str">
        <f>IF(INDEX(Table1[extra core points],MATCH('Matrix Summary'!Y49,Table1[feature.name],0))=1,"Y","")</f>
        <v/>
      </c>
      <c r="Y49" s="35" t="s">
        <v>231</v>
      </c>
      <c r="Z49" s="7" t="str">
        <f>INDEX(Table1[part_name],MATCH('Matrix Summary'!Y49,Table1[feature.name],0))</f>
        <v>Offer Family Leave</v>
      </c>
      <c r="AA49" s="10">
        <f>INDEX(Table1[min_points (0=no minimum stated)],MATCH('Matrix Summary'!Y49,Table1[feature.name],0))</f>
        <v>0</v>
      </c>
    </row>
    <row r="50" spans="2:27" ht="18" customHeight="1">
      <c r="B50" s="38"/>
      <c r="C50" s="33"/>
      <c r="D50" s="33"/>
      <c r="E50" s="8" t="str">
        <f>INDEX(Table1[Weight],MATCH('Matrix Summary'!G50,Table1[feature.name],0))</f>
        <v>1 point</v>
      </c>
      <c r="F50" s="8" t="str">
        <f>IF(INDEX(Table1[extra core points],MATCH('Matrix Summary'!G50,Table1[feature.name],0))=1,"Y","")</f>
        <v/>
      </c>
      <c r="G50" s="7" t="s">
        <v>1085</v>
      </c>
      <c r="H50" s="7" t="str">
        <f>INDEX(Table1[part_name],MATCH('Matrix Summary'!G50,Table1[feature.name],0))</f>
        <v>Provide Handwashing Supplies and Signage</v>
      </c>
      <c r="I50" s="9">
        <f>INDEX(Table1[min_points (0=no minimum stated)],MATCH('Matrix Summary'!G50,Table1[feature.name],0))</f>
        <v>0</v>
      </c>
      <c r="K50" s="84" t="s">
        <v>3</v>
      </c>
      <c r="L50" s="84" t="s">
        <v>4</v>
      </c>
      <c r="M50" s="84" t="s">
        <v>545</v>
      </c>
      <c r="N50" s="84" t="s">
        <v>5</v>
      </c>
      <c r="O50" s="84" t="s">
        <v>1124</v>
      </c>
      <c r="P50" s="85" t="s">
        <v>6</v>
      </c>
      <c r="Q50" s="85" t="s">
        <v>7</v>
      </c>
      <c r="R50" s="85"/>
      <c r="T50" s="36"/>
      <c r="U50" s="34"/>
      <c r="V50" s="34"/>
      <c r="W50" s="8" t="str">
        <f>INDEX(Table1[Weight],MATCH('Matrix Summary'!Y50,Table1[feature.name],0))</f>
        <v>0.5 points</v>
      </c>
      <c r="X50" s="8" t="str">
        <f>IF(INDEX(Table1[extra core points],MATCH('Matrix Summary'!Y50,Table1[feature.name],0))=1,"Y","")</f>
        <v/>
      </c>
      <c r="Y50" s="35" t="s">
        <v>237</v>
      </c>
      <c r="Z50" s="7" t="str">
        <f>INDEX(Table1[part_name],MATCH('Matrix Summary'!Y50,Table1[feature.name],0))</f>
        <v>Offer Bereavement Support</v>
      </c>
      <c r="AA50" s="10">
        <f>INDEX(Table1[min_points (0=no minimum stated)],MATCH('Matrix Summary'!Y50,Table1[feature.name],0))</f>
        <v>0</v>
      </c>
    </row>
    <row r="51" spans="2:27" ht="18" customHeight="1">
      <c r="B51" s="38"/>
      <c r="C51" s="33"/>
      <c r="D51" s="33"/>
      <c r="E51" s="8" t="str">
        <f>INDEX(Table1[Weight],MATCH('Matrix Summary'!G51,Table1[feature.name],0))</f>
        <v>2 points</v>
      </c>
      <c r="F51" s="8" t="str">
        <f>IF(INDEX(Table1[extra core points],MATCH('Matrix Summary'!G51,Table1[feature.name],0))=1,"Y","")</f>
        <v/>
      </c>
      <c r="G51" s="23" t="s">
        <v>494</v>
      </c>
      <c r="H51" s="7" t="str">
        <f>INDEX(Table1[part_name],MATCH('Matrix Summary'!G51,Table1[feature.name],0))</f>
        <v>Implement Safety Plan for Non-Potable Water Capture and Reuse</v>
      </c>
      <c r="I51" s="9">
        <f>INDEX(Table1[min_points (0=no minimum stated)],MATCH('Matrix Summary'!G51,Table1[feature.name],0))</f>
        <v>0</v>
      </c>
      <c r="K51" s="96" t="s">
        <v>3</v>
      </c>
      <c r="L51" s="34"/>
      <c r="M51" s="34"/>
      <c r="N51" s="8" t="str">
        <f>INDEX(Table1[Weight],MATCH('Matrix Summary'!P51,Table1[feature.name],0))</f>
        <v>Required</v>
      </c>
      <c r="O51" s="8" t="str">
        <f>IF(INDEX(Table1[extra core points],MATCH('Matrix Summary'!P51,Table1[feature.name],0))=1,"Y","")</f>
        <v/>
      </c>
      <c r="P51" s="7" t="s">
        <v>298</v>
      </c>
      <c r="Q51" s="7" t="str">
        <f>INDEX(Table1[part_name],MATCH('Matrix Summary'!P51,Table1[feature.name],0))</f>
        <v>Label Acoustic Zones</v>
      </c>
      <c r="R51" s="9">
        <f>INDEX(Table1[min_points (0=no minimum stated)],MATCH('Matrix Summary'!P51,Table1[feature.name],0))</f>
        <v>0</v>
      </c>
      <c r="T51" s="36"/>
      <c r="U51" s="34"/>
      <c r="V51" s="34"/>
      <c r="W51" s="8" t="str">
        <f>INDEX(Table1[Weight],MATCH('Matrix Summary'!Y51,Table1[feature.name],0))</f>
        <v>0.5 points</v>
      </c>
      <c r="X51" s="8" t="str">
        <f>IF(INDEX(Table1[extra core points],MATCH('Matrix Summary'!Y51,Table1[feature.name],0))=1,"Y","")</f>
        <v/>
      </c>
      <c r="Y51" s="35" t="s">
        <v>241</v>
      </c>
      <c r="Z51" s="7" t="str">
        <f>INDEX(Table1[part_name],MATCH('Matrix Summary'!Y51,Table1[feature.name],0))</f>
        <v>Promote Community Engagement</v>
      </c>
      <c r="AA51" s="10">
        <f>INDEX(Table1[min_points (0=no minimum stated)],MATCH('Matrix Summary'!Y51,Table1[feature.name],0))</f>
        <v>0</v>
      </c>
    </row>
    <row r="52" spans="2:27" ht="18" customHeight="1">
      <c r="B52" s="43"/>
      <c r="K52" s="97" t="s">
        <v>3</v>
      </c>
      <c r="L52" s="34"/>
      <c r="M52" s="34"/>
      <c r="N52" s="8" t="str">
        <f>INDEX(Table1[Weight],MATCH('Matrix Summary'!P52,Table1[feature.name],0))</f>
        <v>Required</v>
      </c>
      <c r="O52" s="8" t="str">
        <f>IF(INDEX(Table1[extra core points],MATCH('Matrix Summary'!P52,Table1[feature.name],0))=1,"Y","")</f>
        <v/>
      </c>
      <c r="P52" s="7" t="s">
        <v>424</v>
      </c>
      <c r="Q52" s="7" t="str">
        <f>INDEX(Table1[part_name],MATCH('Matrix Summary'!P52,Table1[feature.name],0))</f>
        <v>Provide Acoustic Design Plan</v>
      </c>
      <c r="R52" s="9">
        <f>INDEX(Table1[min_points (0=no minimum stated)],MATCH('Matrix Summary'!P52,Table1[feature.name],0))</f>
        <v>0</v>
      </c>
      <c r="T52" s="36"/>
      <c r="U52" s="34"/>
      <c r="V52" s="34"/>
      <c r="W52" s="8" t="str">
        <f>INDEX(Table1[Weight],MATCH('Matrix Summary'!Y52,Table1[feature.name],0))</f>
        <v>1 point</v>
      </c>
      <c r="X52" s="8" t="str">
        <f>IF(INDEX(Table1[extra core points],MATCH('Matrix Summary'!Y52,Table1[feature.name],0))=1,"Y","")</f>
        <v/>
      </c>
      <c r="Y52" s="35" t="s">
        <v>245</v>
      </c>
      <c r="Z52" s="7" t="str">
        <f>INDEX(Table1[part_name],MATCH('Matrix Summary'!Y52,Table1[feature.name],0))</f>
        <v>Provide Community Space</v>
      </c>
      <c r="AA52" s="10">
        <f>INDEX(Table1[min_points (0=no minimum stated)],MATCH('Matrix Summary'!Y52,Table1[feature.name],0))</f>
        <v>0</v>
      </c>
    </row>
    <row r="53" spans="2:27" ht="18" customHeight="1">
      <c r="B53" s="43"/>
      <c r="K53" s="37"/>
      <c r="L53" s="34"/>
      <c r="M53" s="34"/>
      <c r="N53" s="8" t="str">
        <f>INDEX(Table1[Weight],MATCH('Matrix Summary'!P53,Table1[feature.name],0))</f>
        <v>1.5 points</v>
      </c>
      <c r="O53" s="8" t="str">
        <f>IF(INDEX(Table1[extra core points],MATCH('Matrix Summary'!P53,Table1[feature.name],0))=1,"Y","")</f>
        <v>Y</v>
      </c>
      <c r="P53" s="7" t="s">
        <v>425</v>
      </c>
      <c r="Q53" s="7" t="str">
        <f>INDEX(Table1[part_name],MATCH('Matrix Summary'!P53,Table1[feature.name],0))</f>
        <v>Limit Background Noise Levels</v>
      </c>
      <c r="R53" s="9">
        <f>INDEX(Table1[min_points (0=no minimum stated)],MATCH('Matrix Summary'!P53,Table1[feature.name],0))</f>
        <v>1</v>
      </c>
      <c r="T53" s="36"/>
      <c r="U53" s="34"/>
      <c r="V53" s="34"/>
      <c r="W53" s="8" t="str">
        <f>INDEX(Table1[Weight],MATCH('Matrix Summary'!Y53,Table1[feature.name],0))</f>
        <v>3 points</v>
      </c>
      <c r="X53" s="8" t="str">
        <f>IF(INDEX(Table1[extra core points],MATCH('Matrix Summary'!Y53,Table1[feature.name],0))=1,"Y","")</f>
        <v/>
      </c>
      <c r="Y53" s="35" t="s">
        <v>249</v>
      </c>
      <c r="Z53" s="7" t="str">
        <f>INDEX(Table1[part_name],MATCH('Matrix Summary'!Y53,Table1[feature.name],0))</f>
        <v>Promote Diversity and Inclusion</v>
      </c>
      <c r="AA53" s="10">
        <f>INDEX(Table1[min_points (0=no minimum stated)],MATCH('Matrix Summary'!Y53,Table1[feature.name],0))</f>
        <v>1</v>
      </c>
    </row>
    <row r="54" spans="2:27" ht="18" customHeight="1">
      <c r="B54" s="50" t="s">
        <v>251</v>
      </c>
      <c r="C54" s="51"/>
      <c r="D54" s="51"/>
      <c r="E54" s="51"/>
      <c r="F54" s="51"/>
      <c r="G54" s="51"/>
      <c r="H54" s="52"/>
      <c r="I54" s="52" t="str">
        <f>SUM(B56:B74)&amp;" POINTS"</f>
        <v>0 POINTS</v>
      </c>
      <c r="K54" s="37"/>
      <c r="L54" s="34"/>
      <c r="M54" s="34"/>
      <c r="N54" s="8" t="str">
        <f>INDEX(Table1[Weight],MATCH('Matrix Summary'!P54,Table1[feature.name],0))</f>
        <v>1 point</v>
      </c>
      <c r="O54" s="8" t="str">
        <f>IF(INDEX(Table1[extra core points],MATCH('Matrix Summary'!P54,Table1[feature.name],0))=1,"Y","")</f>
        <v/>
      </c>
      <c r="P54" s="7" t="s">
        <v>426</v>
      </c>
      <c r="Q54" s="7" t="str">
        <f>INDEX(Table1[part_name],MATCH('Matrix Summary'!P54,Table1[feature.name],0))</f>
        <v>Design for Sound Isolation at Walls and Doors</v>
      </c>
      <c r="R54" s="9">
        <f>INDEX(Table1[min_points (0=no minimum stated)],MATCH('Matrix Summary'!P54,Table1[feature.name],0))</f>
        <v>0</v>
      </c>
      <c r="T54" s="36"/>
      <c r="U54" s="34"/>
      <c r="V54" s="34"/>
      <c r="W54" s="8" t="str">
        <f>INDEX(Table1[Weight],MATCH('Matrix Summary'!Y54,Table1[feature.name],0))</f>
        <v>3 points</v>
      </c>
      <c r="X54" s="8" t="str">
        <f>IF(INDEX(Table1[extra core points],MATCH('Matrix Summary'!Y54,Table1[feature.name],0))=1,"Y","")</f>
        <v/>
      </c>
      <c r="Y54" s="35" t="s">
        <v>254</v>
      </c>
      <c r="Z54" s="7" t="str">
        <f>INDEX(Table1[part_name],MATCH('Matrix Summary'!Y54,Table1[feature.name],0))</f>
        <v>Integrate Universal Design</v>
      </c>
      <c r="AA54" s="10">
        <f>INDEX(Table1[min_points (0=no minimum stated)],MATCH('Matrix Summary'!Y54,Table1[feature.name],0))</f>
        <v>0</v>
      </c>
    </row>
    <row r="55" spans="2:27" ht="18" customHeight="1">
      <c r="B55" s="83" t="s">
        <v>3</v>
      </c>
      <c r="C55" s="84" t="s">
        <v>4</v>
      </c>
      <c r="D55" s="84" t="s">
        <v>545</v>
      </c>
      <c r="E55" s="84" t="s">
        <v>5</v>
      </c>
      <c r="F55" s="84" t="s">
        <v>1124</v>
      </c>
      <c r="G55" s="85" t="s">
        <v>6</v>
      </c>
      <c r="H55" s="85" t="s">
        <v>7</v>
      </c>
      <c r="I55" s="85"/>
      <c r="K55" s="37"/>
      <c r="L55" s="34"/>
      <c r="M55" s="34"/>
      <c r="N55" s="8" t="str">
        <f>INDEX(Table1[Weight],MATCH('Matrix Summary'!P55,Table1[feature.name],0))</f>
        <v>2 points</v>
      </c>
      <c r="O55" s="8" t="str">
        <f>IF(INDEX(Table1[extra core points],MATCH('Matrix Summary'!P55,Table1[feature.name],0))=1,"Y","")</f>
        <v/>
      </c>
      <c r="P55" s="7" t="s">
        <v>427</v>
      </c>
      <c r="Q55" s="7" t="str">
        <f>INDEX(Table1[part_name],MATCH('Matrix Summary'!P55,Table1[feature.name],0))</f>
        <v>Achieve Sound Isolation at Walls</v>
      </c>
      <c r="R55" s="9">
        <f>INDEX(Table1[min_points (0=no minimum stated)],MATCH('Matrix Summary'!P55,Table1[feature.name],0))</f>
        <v>0</v>
      </c>
      <c r="T55" s="36"/>
      <c r="U55" s="34"/>
      <c r="V55" s="34"/>
      <c r="W55" s="8" t="str">
        <f>INDEX(Table1[Weight],MATCH('Matrix Summary'!Y55,Table1[feature.name],0))</f>
        <v>2 points</v>
      </c>
      <c r="X55" s="8" t="str">
        <f>IF(INDEX(Table1[extra core points],MATCH('Matrix Summary'!Y55,Table1[feature.name],0))=1,"Y","")</f>
        <v/>
      </c>
      <c r="Y55" s="35" t="s">
        <v>258</v>
      </c>
      <c r="Z55" s="7" t="str">
        <f>INDEX(Table1[part_name],MATCH('Matrix Summary'!Y55,Table1[feature.name],0))</f>
        <v>Promote Emergency Resources</v>
      </c>
      <c r="AA55" s="10">
        <f>INDEX(Table1[min_points (0=no minimum stated)],MATCH('Matrix Summary'!Y55,Table1[feature.name],0))</f>
        <v>0</v>
      </c>
    </row>
    <row r="56" spans="2:27" ht="18" customHeight="1">
      <c r="B56" s="32" t="s">
        <v>3</v>
      </c>
      <c r="C56" s="53"/>
      <c r="D56" s="53"/>
      <c r="E56" s="8" t="str">
        <f>INDEX(Table1[Weight],MATCH('Matrix Summary'!G56,Table1[feature.name],0))</f>
        <v>Required</v>
      </c>
      <c r="F56" s="8" t="str">
        <f>IF(INDEX(Table1[extra core points],MATCH('Matrix Summary'!G56,Table1[feature.name],0))=1,"Y","")</f>
        <v/>
      </c>
      <c r="G56" s="7" t="s">
        <v>260</v>
      </c>
      <c r="H56" s="7" t="str">
        <f>INDEX(Table1[part_name],MATCH('Matrix Summary'!G56,Table1[feature.name],0))</f>
        <v>Provide Fruits and Vegetables</v>
      </c>
      <c r="I56" s="9">
        <f>INDEX(Table1[min_points (0=no minimum stated)],MATCH('Matrix Summary'!G56,Table1[feature.name],0))</f>
        <v>0</v>
      </c>
      <c r="K56" s="37"/>
      <c r="L56" s="34"/>
      <c r="M56" s="34"/>
      <c r="N56" s="8" t="str">
        <f>INDEX(Table1[Weight],MATCH('Matrix Summary'!P56,Table1[feature.name],0))</f>
        <v>1 point</v>
      </c>
      <c r="O56" s="8" t="str">
        <f>IF(INDEX(Table1[extra core points],MATCH('Matrix Summary'!P56,Table1[feature.name],0))=1,"Y","")</f>
        <v>Y</v>
      </c>
      <c r="P56" s="7" t="s">
        <v>428</v>
      </c>
      <c r="Q56" s="7" t="str">
        <f>INDEX(Table1[part_name],MATCH('Matrix Summary'!P56,Table1[feature.name],0))</f>
        <v>Achieve Reverberation Time Thresholds</v>
      </c>
      <c r="R56" s="9">
        <f>INDEX(Table1[min_points (0=no minimum stated)],MATCH('Matrix Summary'!P56,Table1[feature.name],0))</f>
        <v>0</v>
      </c>
      <c r="T56" s="36"/>
      <c r="U56" s="34"/>
      <c r="V56" s="34"/>
      <c r="W56" s="8" t="str">
        <f>INDEX(Table1[Weight],MATCH('Matrix Summary'!Y56,Table1[feature.name],0))</f>
        <v>2 points</v>
      </c>
      <c r="X56" s="8" t="str">
        <f>IF(INDEX(Table1[extra core points],MATCH('Matrix Summary'!Y56,Table1[feature.name],0))=1,"Y","")</f>
        <v/>
      </c>
      <c r="Y56" s="35" t="s">
        <v>264</v>
      </c>
      <c r="Z56" s="7" t="str">
        <f>INDEX(Table1[part_name],MATCH('Matrix Summary'!Y56,Table1[feature.name],0))</f>
        <v>Provide Opioid Response Kit and Training</v>
      </c>
      <c r="AA56" s="10">
        <f>INDEX(Table1[min_points (0=no minimum stated)],MATCH('Matrix Summary'!Y56,Table1[feature.name],0))</f>
        <v>0</v>
      </c>
    </row>
    <row r="57" spans="2:27" ht="18" customHeight="1">
      <c r="B57" s="32" t="s">
        <v>3</v>
      </c>
      <c r="C57" s="53"/>
      <c r="D57" s="53"/>
      <c r="E57" s="8" t="str">
        <f>INDEX(Table1[Weight],MATCH('Matrix Summary'!G57,Table1[feature.name],0))</f>
        <v>Required</v>
      </c>
      <c r="F57" s="8" t="str">
        <f>IF(INDEX(Table1[extra core points],MATCH('Matrix Summary'!G57,Table1[feature.name],0))=1,"Y","")</f>
        <v/>
      </c>
      <c r="G57" s="7" t="s">
        <v>266</v>
      </c>
      <c r="H57" s="7" t="str">
        <f>INDEX(Table1[part_name],MATCH('Matrix Summary'!G57,Table1[feature.name],0))</f>
        <v>Promote Fruit and Vegetable Visibility</v>
      </c>
      <c r="I57" s="9">
        <f>INDEX(Table1[min_points (0=no minimum stated)],MATCH('Matrix Summary'!G57,Table1[feature.name],0))</f>
        <v>0</v>
      </c>
      <c r="K57" s="37"/>
      <c r="L57" s="34"/>
      <c r="M57" s="34"/>
      <c r="N57" s="8" t="str">
        <f>INDEX(Table1[Weight],MATCH('Matrix Summary'!P57,Table1[feature.name],0))</f>
        <v>1 point</v>
      </c>
      <c r="O57" s="8" t="str">
        <f>IF(INDEX(Table1[extra core points],MATCH('Matrix Summary'!P57,Table1[feature.name],0))=1,"Y","")</f>
        <v>Y</v>
      </c>
      <c r="P57" s="7" t="s">
        <v>429</v>
      </c>
      <c r="Q57" s="7" t="str">
        <f>INDEX(Table1[part_name],MATCH('Matrix Summary'!P57,Table1[feature.name],0))</f>
        <v>Implement Sound Reducing Surfaces</v>
      </c>
      <c r="R57" s="9">
        <f>INDEX(Table1[min_points (0=no minimum stated)],MATCH('Matrix Summary'!P57,Table1[feature.name],0))</f>
        <v>1</v>
      </c>
      <c r="T57" s="36"/>
      <c r="U57" s="34"/>
      <c r="V57" s="34"/>
      <c r="W57" s="8" t="str">
        <f>INDEX(Table1[Weight],MATCH('Matrix Summary'!Y57,Table1[feature.name],0))</f>
        <v>1 point</v>
      </c>
      <c r="X57" s="8" t="str">
        <f>IF(INDEX(Table1[extra core points],MATCH('Matrix Summary'!Y57,Table1[feature.name],0))=1,"Y","")</f>
        <v/>
      </c>
      <c r="Y57" s="35" t="s">
        <v>495</v>
      </c>
      <c r="Z57" s="7" t="str">
        <f>INDEX(Table1[part_name],MATCH('Matrix Summary'!Y57,Table1[feature.name],0))</f>
        <v>Promote Business Continuity</v>
      </c>
      <c r="AA57" s="10">
        <f>INDEX(Table1[min_points (0=no minimum stated)],MATCH('Matrix Summary'!Y57,Table1[feature.name],0))</f>
        <v>0</v>
      </c>
    </row>
    <row r="58" spans="2:27" ht="18" customHeight="1">
      <c r="B58" s="32" t="s">
        <v>3</v>
      </c>
      <c r="C58" s="53"/>
      <c r="D58" s="53"/>
      <c r="E58" s="8" t="str">
        <f>INDEX(Table1[Weight],MATCH('Matrix Summary'!G58,Table1[feature.name],0))</f>
        <v>Required</v>
      </c>
      <c r="F58" s="8" t="str">
        <f>IF(INDEX(Table1[extra core points],MATCH('Matrix Summary'!G58,Table1[feature.name],0))=1,"Y","")</f>
        <v/>
      </c>
      <c r="G58" s="7" t="s">
        <v>271</v>
      </c>
      <c r="H58" s="7" t="str">
        <f>INDEX(Table1[part_name],MATCH('Matrix Summary'!G58,Table1[feature.name],0))</f>
        <v>Provide Nutritional Information</v>
      </c>
      <c r="I58" s="9">
        <f>INDEX(Table1[min_points (0=no minimum stated)],MATCH('Matrix Summary'!G58,Table1[feature.name],0))</f>
        <v>0</v>
      </c>
      <c r="K58" s="37"/>
      <c r="L58" s="34"/>
      <c r="M58" s="34"/>
      <c r="N58" s="8" t="str">
        <f>INDEX(Table1[Weight],MATCH('Matrix Summary'!P58,Table1[feature.name],0))</f>
        <v>2 points</v>
      </c>
      <c r="O58" s="8" t="str">
        <f>IF(INDEX(Table1[extra core points],MATCH('Matrix Summary'!P58,Table1[feature.name],0))=1,"Y","")</f>
        <v/>
      </c>
      <c r="P58" s="7" t="s">
        <v>1087</v>
      </c>
      <c r="Q58" s="7" t="str">
        <f>INDEX(Table1[part_name],MATCH('Matrix Summary'!P58,Table1[feature.name],0))</f>
        <v>Provide Minimum Background Sound</v>
      </c>
      <c r="R58" s="9">
        <f>INDEX(Table1[min_points (0=no minimum stated)],MATCH('Matrix Summary'!P58,Table1[feature.name],0))</f>
        <v>0</v>
      </c>
      <c r="T58" s="36"/>
      <c r="U58" s="34"/>
      <c r="V58" s="34"/>
      <c r="W58" s="8" t="str">
        <f>INDEX(Table1[Weight],MATCH('Matrix Summary'!Y58,Table1[feature.name],0))</f>
        <v>1 point</v>
      </c>
      <c r="X58" s="8" t="str">
        <f>IF(INDEX(Table1[extra core points],MATCH('Matrix Summary'!Y58,Table1[feature.name],0))=1,"Y","")</f>
        <v/>
      </c>
      <c r="Y58" s="35" t="s">
        <v>496</v>
      </c>
      <c r="Z58" s="7" t="str">
        <f>INDEX(Table1[part_name],MATCH('Matrix Summary'!Y58,Table1[feature.name],0))</f>
        <v>Support Emergency Resilience</v>
      </c>
      <c r="AA58" s="10">
        <f>INDEX(Table1[min_points (0=no minimum stated)],MATCH('Matrix Summary'!Y58,Table1[feature.name],0))</f>
        <v>0</v>
      </c>
    </row>
    <row r="59" spans="2:27" ht="18" customHeight="1">
      <c r="B59" s="32" t="s">
        <v>3</v>
      </c>
      <c r="C59" s="53"/>
      <c r="D59" s="53"/>
      <c r="E59" s="8" t="str">
        <f>INDEX(Table1[Weight],MATCH('Matrix Summary'!G59,Table1[feature.name],0))</f>
        <v>Required</v>
      </c>
      <c r="F59" s="8" t="str">
        <f>IF(INDEX(Table1[extra core points],MATCH('Matrix Summary'!G59,Table1[feature.name],0))=1,"Y","")</f>
        <v/>
      </c>
      <c r="G59" s="7" t="s">
        <v>275</v>
      </c>
      <c r="H59" s="7" t="str">
        <f>INDEX(Table1[part_name],MATCH('Matrix Summary'!G59,Table1[feature.name],0))</f>
        <v>Address Food Allergens</v>
      </c>
      <c r="I59" s="9">
        <f>INDEX(Table1[min_points (0=no minimum stated)],MATCH('Matrix Summary'!G59,Table1[feature.name],0))</f>
        <v>0</v>
      </c>
      <c r="K59" s="37"/>
      <c r="L59" s="34"/>
      <c r="M59" s="34"/>
      <c r="N59" s="8" t="str">
        <f>INDEX(Table1[Weight],MATCH('Matrix Summary'!P59,Table1[feature.name],0))</f>
        <v>2 points</v>
      </c>
      <c r="O59" s="8" t="str">
        <f>IF(INDEX(Table1[extra core points],MATCH('Matrix Summary'!P59,Table1[feature.name],0))=1,"Y","")</f>
        <v/>
      </c>
      <c r="P59" s="7" t="s">
        <v>1089</v>
      </c>
      <c r="Q59" s="7" t="str">
        <f>INDEX(Table1[part_name],MATCH('Matrix Summary'!P59,Table1[feature.name],0))</f>
        <v>Provide Enhanced Speech Reduction</v>
      </c>
      <c r="R59" s="9">
        <f>INDEX(Table1[min_points (0=no minimum stated)],MATCH('Matrix Summary'!P59,Table1[feature.name],0))</f>
        <v>0</v>
      </c>
      <c r="T59" s="36"/>
      <c r="U59" s="34"/>
      <c r="V59" s="34"/>
      <c r="W59" s="8" t="str">
        <f>INDEX(Table1[Weight],MATCH('Matrix Summary'!Y59,Table1[feature.name],0))</f>
        <v>1 point</v>
      </c>
      <c r="X59" s="8" t="str">
        <f>IF(INDEX(Table1[extra core points],MATCH('Matrix Summary'!Y59,Table1[feature.name],0))=1,"Y","")</f>
        <v/>
      </c>
      <c r="Y59" s="35" t="s">
        <v>497</v>
      </c>
      <c r="Z59" s="7" t="str">
        <f>INDEX(Table1[part_name],MATCH('Matrix Summary'!Y59,Table1[feature.name],0))</f>
        <v>Facilitate Healthy Re-entry</v>
      </c>
      <c r="AA59" s="10">
        <f>INDEX(Table1[min_points (0=no minimum stated)],MATCH('Matrix Summary'!Y59,Table1[feature.name],0))</f>
        <v>0</v>
      </c>
    </row>
    <row r="60" spans="2:27" ht="18" customHeight="1">
      <c r="B60" s="32" t="s">
        <v>3</v>
      </c>
      <c r="C60" s="53"/>
      <c r="D60" s="53"/>
      <c r="E60" s="8" t="str">
        <f>INDEX(Table1[Weight],MATCH('Matrix Summary'!G60,Table1[feature.name],0))</f>
        <v>Required</v>
      </c>
      <c r="F60" s="8" t="str">
        <f>IF(INDEX(Table1[extra core points],MATCH('Matrix Summary'!G60,Table1[feature.name],0))=1,"Y","")</f>
        <v/>
      </c>
      <c r="G60" s="7" t="s">
        <v>279</v>
      </c>
      <c r="H60" s="7" t="str">
        <f>INDEX(Table1[part_name],MATCH('Matrix Summary'!G60,Table1[feature.name],0))</f>
        <v>Label Sugar Content</v>
      </c>
      <c r="I60" s="9">
        <f>INDEX(Table1[min_points (0=no minimum stated)],MATCH('Matrix Summary'!G60,Table1[feature.name],0))</f>
        <v>0</v>
      </c>
      <c r="K60" s="37"/>
      <c r="L60" s="34"/>
      <c r="M60" s="34"/>
      <c r="N60" s="8" t="str">
        <f>INDEX(Table1[Weight],MATCH('Matrix Summary'!P60,Table1[feature.name],0))</f>
        <v>2 points</v>
      </c>
      <c r="O60" s="8" t="str">
        <f>IF(INDEX(Table1[extra core points],MATCH('Matrix Summary'!P60,Table1[feature.name],0))=1,"Y","")</f>
        <v/>
      </c>
      <c r="P60" s="7" t="s">
        <v>501</v>
      </c>
      <c r="Q60" s="7" t="str">
        <f>INDEX(Table1[part_name],MATCH('Matrix Summary'!P60,Table1[feature.name],0))</f>
        <v>Specify Impact Noise Reducing Flooring</v>
      </c>
      <c r="R60" s="9">
        <f>INDEX(Table1[min_points (0=no minimum stated)],MATCH('Matrix Summary'!P60,Table1[feature.name],0))</f>
        <v>0</v>
      </c>
      <c r="T60" s="36"/>
      <c r="U60" s="34"/>
      <c r="V60" s="34"/>
      <c r="W60" s="8" t="str">
        <f>INDEX(Table1[Weight],MATCH('Matrix Summary'!Y60,Table1[feature.name],0))</f>
        <v>1 point</v>
      </c>
      <c r="X60" s="8" t="str">
        <f>IF(INDEX(Table1[extra core points],MATCH('Matrix Summary'!Y60,Table1[feature.name],0))=1,"Y","")</f>
        <v>Y</v>
      </c>
      <c r="Y60" s="35" t="s">
        <v>1097</v>
      </c>
      <c r="Z60" s="7" t="str">
        <f>INDEX(Table1[part_name],MATCH('Matrix Summary'!Y60,Table1[feature.name],0))</f>
        <v>Establish Health Entry Requirements</v>
      </c>
      <c r="AA60" s="10">
        <f>INDEX(Table1[min_points (0=no minimum stated)],MATCH('Matrix Summary'!Y60,Table1[feature.name],0))</f>
        <v>1</v>
      </c>
    </row>
    <row r="61" spans="2:27" ht="18" customHeight="1">
      <c r="B61" s="38"/>
      <c r="C61" s="53"/>
      <c r="D61" s="53"/>
      <c r="E61" s="8" t="str">
        <f>INDEX(Table1[Weight],MATCH('Matrix Summary'!G61,Table1[feature.name],0))</f>
        <v>1 point</v>
      </c>
      <c r="F61" s="8" t="str">
        <f>IF(INDEX(Table1[extra core points],MATCH('Matrix Summary'!G61,Table1[feature.name],0))=1,"Y","")</f>
        <v/>
      </c>
      <c r="G61" s="7" t="s">
        <v>283</v>
      </c>
      <c r="H61" s="7" t="str">
        <f>INDEX(Table1[part_name],MATCH('Matrix Summary'!G61,Table1[feature.name],0))</f>
        <v>Limit Total Sugars</v>
      </c>
      <c r="I61" s="9">
        <f>INDEX(Table1[min_points (0=no minimum stated)],MATCH('Matrix Summary'!G61,Table1[feature.name],0))</f>
        <v>0</v>
      </c>
      <c r="K61" s="37"/>
      <c r="L61" s="34"/>
      <c r="M61" s="34"/>
      <c r="N61" s="8" t="str">
        <f>INDEX(Table1[Weight],MATCH('Matrix Summary'!P61,Table1[feature.name],0))</f>
        <v>3 points</v>
      </c>
      <c r="O61" s="8" t="str">
        <f>IF(INDEX(Table1[extra core points],MATCH('Matrix Summary'!P61,Table1[feature.name],0))=1,"Y","")</f>
        <v/>
      </c>
      <c r="P61" s="7" t="s">
        <v>502</v>
      </c>
      <c r="Q61" s="7" t="str">
        <f>INDEX(Table1[part_name],MATCH('Matrix Summary'!P61,Table1[feature.name],0))</f>
        <v>Meet Thresholds for Impact Noise Rating</v>
      </c>
      <c r="R61" s="9">
        <f>INDEX(Table1[min_points (0=no minimum stated)],MATCH('Matrix Summary'!P61,Table1[feature.name],0))</f>
        <v>1</v>
      </c>
      <c r="T61" s="36"/>
      <c r="U61" s="34"/>
      <c r="V61" s="34"/>
      <c r="W61" s="8" t="str">
        <f>INDEX(Table1[Weight],MATCH('Matrix Summary'!Y61,Table1[feature.name],0))</f>
        <v>2 points</v>
      </c>
      <c r="X61" s="8" t="str">
        <f>IF(INDEX(Table1[extra core points],MATCH('Matrix Summary'!Y61,Table1[feature.name],0))=1,"Y","")</f>
        <v/>
      </c>
      <c r="Y61" s="35" t="s">
        <v>498</v>
      </c>
      <c r="Z61" s="7" t="str">
        <f>INDEX(Table1[part_name],MATCH('Matrix Summary'!Y61,Table1[feature.name],0))</f>
        <v>Allocate Affordable Units</v>
      </c>
      <c r="AA61" s="10">
        <f>INDEX(Table1[min_points (0=no minimum stated)],MATCH('Matrix Summary'!Y61,Table1[feature.name],0))</f>
        <v>1</v>
      </c>
    </row>
    <row r="62" spans="2:27" ht="18" customHeight="1">
      <c r="B62" s="38"/>
      <c r="C62" s="53"/>
      <c r="D62" s="53"/>
      <c r="E62" s="8" t="str">
        <f>INDEX(Table1[Weight],MATCH('Matrix Summary'!G62,Table1[feature.name],0))</f>
        <v>1 point</v>
      </c>
      <c r="F62" s="8" t="str">
        <f>IF(INDEX(Table1[extra core points],MATCH('Matrix Summary'!G62,Table1[feature.name],0))=1,"Y","")</f>
        <v/>
      </c>
      <c r="G62" s="7" t="s">
        <v>287</v>
      </c>
      <c r="H62" s="7" t="str">
        <f>INDEX(Table1[part_name],MATCH('Matrix Summary'!G62,Table1[feature.name],0))</f>
        <v>Promote Whole Grains</v>
      </c>
      <c r="I62" s="9">
        <f>INDEX(Table1[min_points (0=no minimum stated)],MATCH('Matrix Summary'!G62,Table1[feature.name],0))</f>
        <v>0</v>
      </c>
      <c r="K62" s="37"/>
      <c r="L62" s="34"/>
      <c r="M62" s="34"/>
      <c r="N62" s="8" t="str">
        <f>INDEX(Table1[Weight],MATCH('Matrix Summary'!P62,Table1[feature.name],0))</f>
        <v>0.5 points</v>
      </c>
      <c r="O62" s="8" t="str">
        <f>IF(INDEX(Table1[extra core points],MATCH('Matrix Summary'!P62,Table1[feature.name],0))=1,"Y","")</f>
        <v/>
      </c>
      <c r="P62" s="7" t="s">
        <v>503</v>
      </c>
      <c r="Q62" s="7" t="str">
        <f>INDEX(Table1[part_name],MATCH('Matrix Summary'!P62,Table1[feature.name],0))</f>
        <v>Provide Enhanced Speech Intelligibility</v>
      </c>
      <c r="R62" s="9">
        <f>INDEX(Table1[min_points (0=no minimum stated)],MATCH('Matrix Summary'!P62,Table1[feature.name],0))</f>
        <v>0</v>
      </c>
      <c r="T62" s="36"/>
      <c r="U62" s="34"/>
      <c r="V62" s="34"/>
      <c r="W62" s="8" t="str">
        <f>INDEX(Table1[Weight],MATCH('Matrix Summary'!Y62,Table1[feature.name],0))</f>
        <v>1 point</v>
      </c>
      <c r="X62" s="8" t="str">
        <f>IF(INDEX(Table1[extra core points],MATCH('Matrix Summary'!Y62,Table1[feature.name],0))=1,"Y","")</f>
        <v/>
      </c>
      <c r="Y62" s="23" t="s">
        <v>499</v>
      </c>
      <c r="Z62" s="7" t="str">
        <f>INDEX(Table1[part_name],MATCH('Matrix Summary'!Y62,Table1[feature.name],0))</f>
        <v>Disclose Labor Practices</v>
      </c>
      <c r="AA62" s="10">
        <f>INDEX(Table1[min_points (0=no minimum stated)],MATCH('Matrix Summary'!Y62,Table1[feature.name],0))</f>
        <v>0</v>
      </c>
    </row>
    <row r="63" spans="2:27" ht="18" customHeight="1">
      <c r="B63" s="38"/>
      <c r="C63" s="53"/>
      <c r="D63" s="53"/>
      <c r="E63" s="8" t="str">
        <f>INDEX(Table1[Weight],MATCH('Matrix Summary'!G63,Table1[feature.name],0))</f>
        <v>1 point</v>
      </c>
      <c r="F63" s="8" t="str">
        <f>IF(INDEX(Table1[extra core points],MATCH('Matrix Summary'!G63,Table1[feature.name],0))=1,"Y","")</f>
        <v/>
      </c>
      <c r="G63" s="7" t="s">
        <v>290</v>
      </c>
      <c r="H63" s="7" t="str">
        <f>INDEX(Table1[part_name],MATCH('Matrix Summary'!G63,Table1[feature.name],0))</f>
        <v>Optimize Food Advertising</v>
      </c>
      <c r="I63" s="9">
        <f>INDEX(Table1[min_points (0=no minimum stated)],MATCH('Matrix Summary'!G63,Table1[feature.name],0))</f>
        <v>0</v>
      </c>
      <c r="K63" s="37"/>
      <c r="L63" s="34"/>
      <c r="M63" s="34"/>
      <c r="N63" s="8" t="str">
        <f>INDEX(Table1[Weight],MATCH('Matrix Summary'!P63,Table1[feature.name],0))</f>
        <v>0.5 points</v>
      </c>
      <c r="O63" s="8" t="str">
        <f>IF(INDEX(Table1[extra core points],MATCH('Matrix Summary'!P63,Table1[feature.name],0))=1,"Y","")</f>
        <v/>
      </c>
      <c r="P63" s="7" t="s">
        <v>504</v>
      </c>
      <c r="Q63" s="7" t="str">
        <f>INDEX(Table1[part_name],MATCH('Matrix Summary'!P63,Table1[feature.name],0))</f>
        <v>Prioritize Audio Devices and Policies</v>
      </c>
      <c r="R63" s="9">
        <f>INDEX(Table1[min_points (0=no minimum stated)],MATCH('Matrix Summary'!P63,Table1[feature.name],0))</f>
        <v>0</v>
      </c>
      <c r="T63" s="36"/>
      <c r="U63" s="34"/>
      <c r="V63" s="34"/>
      <c r="W63" s="8" t="str">
        <f>INDEX(Table1[Weight],MATCH('Matrix Summary'!Y63,Table1[feature.name],0))</f>
        <v>2 points</v>
      </c>
      <c r="X63" s="8" t="str">
        <f>IF(INDEX(Table1[extra core points],MATCH('Matrix Summary'!Y63,Table1[feature.name],0))=1,"Y","")</f>
        <v/>
      </c>
      <c r="Y63" s="23" t="s">
        <v>500</v>
      </c>
      <c r="Z63" s="7" t="str">
        <f>INDEX(Table1[part_name],MATCH('Matrix Summary'!Y63,Table1[feature.name],0))</f>
        <v>Implement Responsible Labor Practices</v>
      </c>
      <c r="AA63" s="10">
        <f>INDEX(Table1[min_points (0=no minimum stated)],MATCH('Matrix Summary'!Y63,Table1[feature.name],0))</f>
        <v>1</v>
      </c>
    </row>
    <row r="64" spans="2:27" ht="18" customHeight="1">
      <c r="B64" s="38"/>
      <c r="C64" s="53"/>
      <c r="D64" s="53"/>
      <c r="E64" s="8" t="str">
        <f>INDEX(Table1[Weight],MATCH('Matrix Summary'!G64,Table1[feature.name],0))</f>
        <v>1 point</v>
      </c>
      <c r="F64" s="8" t="str">
        <f>IF(INDEX(Table1[extra core points],MATCH('Matrix Summary'!G64,Table1[feature.name],0))=1,"Y","")</f>
        <v/>
      </c>
      <c r="G64" s="7" t="s">
        <v>293</v>
      </c>
      <c r="H64" s="7" t="str">
        <f>INDEX(Table1[part_name],MATCH('Matrix Summary'!G64,Table1[feature.name],0))</f>
        <v>Limit Artificial Ingredients</v>
      </c>
      <c r="I64" s="9">
        <f>INDEX(Table1[min_points (0=no minimum stated)],MATCH('Matrix Summary'!G64,Table1[feature.name],0))</f>
        <v>0</v>
      </c>
      <c r="K64" s="37"/>
      <c r="L64" s="34"/>
      <c r="M64" s="34"/>
      <c r="N64" s="8" t="str">
        <f>INDEX(Table1[Weight],MATCH('Matrix Summary'!P64,Table1[feature.name],0))</f>
        <v>0.5 points</v>
      </c>
      <c r="O64" s="8" t="str">
        <f>IF(INDEX(Table1[extra core points],MATCH('Matrix Summary'!P64,Table1[feature.name],0))=1,"Y","")</f>
        <v/>
      </c>
      <c r="P64" s="23" t="s">
        <v>1090</v>
      </c>
      <c r="Q64" s="7" t="str">
        <f>INDEX(Table1[part_name],MATCH('Matrix Summary'!P64,Table1[feature.name],0))</f>
        <v>Implement a Hearing Health Conservation Program</v>
      </c>
      <c r="R64" s="9">
        <f>INDEX(Table1[min_points (0=no minimum stated)],MATCH('Matrix Summary'!P64,Table1[feature.name],0))</f>
        <v>0</v>
      </c>
      <c r="T64" s="36"/>
      <c r="U64" s="34"/>
      <c r="V64" s="34"/>
      <c r="W64" s="8" t="str">
        <f>INDEX(Table1[Weight],MATCH('Matrix Summary'!Y64,Table1[feature.name],0))</f>
        <v>1 point</v>
      </c>
      <c r="X64" s="8" t="str">
        <f>IF(INDEX(Table1[extra core points],MATCH('Matrix Summary'!Y64,Table1[feature.name],0))=1,"Y","")</f>
        <v/>
      </c>
      <c r="Y64" s="23" t="s">
        <v>1099</v>
      </c>
      <c r="Z64" s="7" t="str">
        <f>INDEX(Table1[part_name],MATCH('Matrix Summary'!Y64,Table1[feature.name],0))</f>
        <v>Support Victims of Domestic Violence</v>
      </c>
      <c r="AA64" s="10">
        <f>INDEX(Table1[min_points (0=no minimum stated)],MATCH('Matrix Summary'!Y64,Table1[feature.name],0))</f>
        <v>0</v>
      </c>
    </row>
    <row r="65" spans="2:27" ht="18" customHeight="1">
      <c r="B65" s="38"/>
      <c r="C65" s="53"/>
      <c r="D65" s="53"/>
      <c r="E65" s="8" t="str">
        <f>INDEX(Table1[Weight],MATCH('Matrix Summary'!G65,Table1[feature.name],0))</f>
        <v>1 point</v>
      </c>
      <c r="F65" s="8" t="str">
        <f>IF(INDEX(Table1[extra core points],MATCH('Matrix Summary'!G65,Table1[feature.name],0))=1,"Y","")</f>
        <v/>
      </c>
      <c r="G65" s="7" t="s">
        <v>296</v>
      </c>
      <c r="H65" s="7" t="str">
        <f>INDEX(Table1[part_name],MATCH('Matrix Summary'!G65,Table1[feature.name],0))</f>
        <v>Promote Healthy Portions</v>
      </c>
      <c r="I65" s="9">
        <f>INDEX(Table1[min_points (0=no minimum stated)],MATCH('Matrix Summary'!G65,Table1[feature.name],0))</f>
        <v>0</v>
      </c>
      <c r="AA65" s="39"/>
    </row>
    <row r="66" spans="2:27" ht="18" customHeight="1">
      <c r="B66" s="38"/>
      <c r="C66" s="53"/>
      <c r="D66" s="53"/>
      <c r="E66" s="8" t="str">
        <f>INDEX(Table1[Weight],MATCH('Matrix Summary'!G66,Table1[feature.name],0))</f>
        <v>1 point</v>
      </c>
      <c r="F66" s="8" t="str">
        <f>IF(INDEX(Table1[extra core points],MATCH('Matrix Summary'!G66,Table1[feature.name],0))=1,"Y","")</f>
        <v/>
      </c>
      <c r="G66" s="7" t="s">
        <v>300</v>
      </c>
      <c r="H66" s="7" t="str">
        <f>INDEX(Table1[part_name],MATCH('Matrix Summary'!G66,Table1[feature.name],0))</f>
        <v>Provide Nutrition Education</v>
      </c>
      <c r="I66" s="9">
        <f>INDEX(Table1[min_points (0=no minimum stated)],MATCH('Matrix Summary'!G66,Table1[feature.name],0))</f>
        <v>0</v>
      </c>
      <c r="AA66" s="39"/>
    </row>
    <row r="67" spans="2:27" ht="18" customHeight="1">
      <c r="B67" s="38"/>
      <c r="C67" s="53"/>
      <c r="D67" s="53"/>
      <c r="E67" s="8" t="str">
        <f>INDEX(Table1[Weight],MATCH('Matrix Summary'!G67,Table1[feature.name],0))</f>
        <v>1 point</v>
      </c>
      <c r="F67" s="8" t="str">
        <f>IF(INDEX(Table1[extra core points],MATCH('Matrix Summary'!G67,Table1[feature.name],0))=1,"Y","")</f>
        <v>Y</v>
      </c>
      <c r="G67" s="7" t="s">
        <v>306</v>
      </c>
      <c r="H67" s="7" t="str">
        <f>INDEX(Table1[part_name],MATCH('Matrix Summary'!G67,Table1[feature.name],0))</f>
        <v>Support Mindful Eating</v>
      </c>
      <c r="I67" s="9">
        <f>INDEX(Table1[min_points (0=no minimum stated)],MATCH('Matrix Summary'!G67,Table1[feature.name],0))</f>
        <v>0</v>
      </c>
      <c r="K67" s="48" t="s">
        <v>516</v>
      </c>
      <c r="L67" s="48"/>
      <c r="M67" s="48"/>
      <c r="N67" s="48"/>
      <c r="O67" s="48"/>
      <c r="P67" s="48"/>
      <c r="Q67" s="49"/>
      <c r="R67" s="49" t="str">
        <f>SUM(K69:K92)&amp;" POINTS"</f>
        <v>0 POINTS</v>
      </c>
      <c r="T67" s="54" t="s">
        <v>295</v>
      </c>
      <c r="U67" s="54"/>
      <c r="V67" s="54"/>
      <c r="W67" s="54"/>
      <c r="X67" s="54"/>
      <c r="Y67" s="54"/>
      <c r="Z67" s="54"/>
      <c r="AA67" s="55" t="str">
        <f>SUM(T69:T77)&amp;" POINTS"</f>
        <v>0 POINTS</v>
      </c>
    </row>
    <row r="68" spans="2:27" ht="18" customHeight="1">
      <c r="B68" s="38"/>
      <c r="C68" s="53"/>
      <c r="D68" s="53"/>
      <c r="E68" s="8" t="str">
        <f>INDEX(Table1[Weight],MATCH('Matrix Summary'!G68,Table1[feature.name],0))</f>
        <v>1 point</v>
      </c>
      <c r="F68" s="8" t="str">
        <f>IF(INDEX(Table1[extra core points],MATCH('Matrix Summary'!G68,Table1[feature.name],0))=1,"Y","")</f>
        <v/>
      </c>
      <c r="G68" s="7" t="s">
        <v>312</v>
      </c>
      <c r="H68" s="7" t="str">
        <f>INDEX(Table1[part_name],MATCH('Matrix Summary'!G68,Table1[feature.name],0))</f>
        <v>Accommodate Special Diets</v>
      </c>
      <c r="I68" s="9">
        <f>INDEX(Table1[min_points (0=no minimum stated)],MATCH('Matrix Summary'!G68,Table1[feature.name],0))</f>
        <v>0</v>
      </c>
      <c r="K68" s="84" t="s">
        <v>3</v>
      </c>
      <c r="L68" s="84" t="s">
        <v>4</v>
      </c>
      <c r="M68" s="84" t="s">
        <v>545</v>
      </c>
      <c r="N68" s="84" t="s">
        <v>5</v>
      </c>
      <c r="O68" s="84" t="s">
        <v>1124</v>
      </c>
      <c r="P68" s="85" t="s">
        <v>6</v>
      </c>
      <c r="Q68" s="85" t="s">
        <v>7</v>
      </c>
      <c r="R68" s="85"/>
      <c r="T68" s="84" t="s">
        <v>3</v>
      </c>
      <c r="U68" s="84" t="s">
        <v>4</v>
      </c>
      <c r="V68" s="84" t="s">
        <v>545</v>
      </c>
      <c r="W68" s="84" t="s">
        <v>5</v>
      </c>
      <c r="X68" s="84" t="s">
        <v>1124</v>
      </c>
      <c r="Y68" s="85" t="s">
        <v>6</v>
      </c>
      <c r="Z68" s="85" t="s">
        <v>7</v>
      </c>
      <c r="AA68" s="87"/>
    </row>
    <row r="69" spans="2:27" ht="18" customHeight="1">
      <c r="B69" s="38"/>
      <c r="C69" s="53"/>
      <c r="D69" s="53"/>
      <c r="E69" s="8" t="str">
        <f>INDEX(Table1[Weight],MATCH('Matrix Summary'!G69,Table1[feature.name],0))</f>
        <v>1 point</v>
      </c>
      <c r="F69" s="8" t="str">
        <f>IF(INDEX(Table1[extra core points],MATCH('Matrix Summary'!G69,Table1[feature.name],0))=1,"Y","")</f>
        <v/>
      </c>
      <c r="G69" s="7" t="s">
        <v>318</v>
      </c>
      <c r="H69" s="7" t="str">
        <f>INDEX(Table1[part_name],MATCH('Matrix Summary'!G69,Table1[feature.name],0))</f>
        <v>Label Food Allergens</v>
      </c>
      <c r="I69" s="9">
        <f>INDEX(Table1[min_points (0=no minimum stated)],MATCH('Matrix Summary'!G69,Table1[feature.name],0))</f>
        <v>0</v>
      </c>
      <c r="K69" s="81" t="s">
        <v>3</v>
      </c>
      <c r="L69" s="34"/>
      <c r="M69" s="34"/>
      <c r="N69" s="8" t="str">
        <f>INDEX(Table1[Weight],MATCH('Matrix Summary'!P69,Table1[feature.name],0))</f>
        <v>Required</v>
      </c>
      <c r="O69" s="8" t="str">
        <f>IF(INDEX(Table1[extra core points],MATCH('Matrix Summary'!P69,Table1[feature.name],0))=1,"Y","")</f>
        <v/>
      </c>
      <c r="P69" s="7" t="s">
        <v>517</v>
      </c>
      <c r="Q69" s="7" t="str">
        <f>INDEX(Table1[part_name],MATCH('Matrix Summary'!P69,Table1[feature.name],0))</f>
        <v>Restrict Asbestos</v>
      </c>
      <c r="R69" s="9">
        <f>INDEX(Table1[min_points (0=no minimum stated)],MATCH('Matrix Summary'!P69,Table1[feature.name],0))</f>
        <v>0</v>
      </c>
      <c r="T69" s="36"/>
      <c r="U69" s="34"/>
      <c r="V69" s="34"/>
      <c r="W69" s="8" t="str">
        <f>INDEX(Table1[Weight],MATCH('Matrix Summary'!Y69,Table1[feature.name],0))</f>
        <v>10 points</v>
      </c>
      <c r="X69" s="8" t="str">
        <f>IF(INDEX(Table1[extra core points],MATCH('Matrix Summary'!Y69,Table1[feature.name],0))=1,"Y","")</f>
        <v/>
      </c>
      <c r="Y69" s="35" t="s">
        <v>304</v>
      </c>
      <c r="Z69" s="7" t="str">
        <f>INDEX(Table1[part_name],MATCH('Matrix Summary'!Y69,Table1[feature.name],0))</f>
        <v>Propose Innovations</v>
      </c>
      <c r="AA69" s="10">
        <f>INDEX(Table1[min_points (0=no minimum stated)],MATCH('Matrix Summary'!Y69,Table1[feature.name],0))</f>
        <v>1</v>
      </c>
    </row>
    <row r="70" spans="2:27" ht="18" customHeight="1">
      <c r="B70" s="38"/>
      <c r="C70" s="53"/>
      <c r="D70" s="53"/>
      <c r="E70" s="8" t="str">
        <f>INDEX(Table1[Weight],MATCH('Matrix Summary'!G70,Table1[feature.name],0))</f>
        <v>0.5 points</v>
      </c>
      <c r="F70" s="8" t="str">
        <f>IF(INDEX(Table1[extra core points],MATCH('Matrix Summary'!G70,Table1[feature.name],0))=1,"Y","")</f>
        <v>Y</v>
      </c>
      <c r="G70" s="7" t="s">
        <v>322</v>
      </c>
      <c r="H70" s="7" t="str">
        <f>INDEX(Table1[part_name],MATCH('Matrix Summary'!G70,Table1[feature.name],0))</f>
        <v>Provide Meal Support</v>
      </c>
      <c r="I70" s="9">
        <f>INDEX(Table1[min_points (0=no minimum stated)],MATCH('Matrix Summary'!G70,Table1[feature.name],0))</f>
        <v>0</v>
      </c>
      <c r="K70" s="81" t="s">
        <v>3</v>
      </c>
      <c r="L70" s="34"/>
      <c r="M70" s="34"/>
      <c r="N70" s="8" t="str">
        <f>INDEX(Table1[Weight],MATCH('Matrix Summary'!P70,Table1[feature.name],0))</f>
        <v>Required</v>
      </c>
      <c r="O70" s="8" t="str">
        <f>IF(INDEX(Table1[extra core points],MATCH('Matrix Summary'!P70,Table1[feature.name],0))=1,"Y","")</f>
        <v/>
      </c>
      <c r="P70" s="7" t="s">
        <v>518</v>
      </c>
      <c r="Q70" s="7" t="str">
        <f>INDEX(Table1[part_name],MATCH('Matrix Summary'!P70,Table1[feature.name],0))</f>
        <v>Restrict Mercury</v>
      </c>
      <c r="R70" s="9">
        <f>INDEX(Table1[min_points (0=no minimum stated)],MATCH('Matrix Summary'!P70,Table1[feature.name],0))</f>
        <v>0</v>
      </c>
      <c r="T70" s="36"/>
      <c r="U70" s="34"/>
      <c r="V70" s="34"/>
      <c r="W70" s="8" t="str">
        <f>INDEX(Table1[Weight],MATCH('Matrix Summary'!Y70,Table1[feature.name],0))</f>
        <v>1 point</v>
      </c>
      <c r="X70" s="8" t="str">
        <f>IF(INDEX(Table1[extra core points],MATCH('Matrix Summary'!Y70,Table1[feature.name],0))=1,"Y","")</f>
        <v/>
      </c>
      <c r="Y70" s="35" t="s">
        <v>1111</v>
      </c>
      <c r="Z70" s="7" t="str">
        <f>INDEX(Table1[part_name],MATCH('Matrix Summary'!Y70,Table1[feature.name],0))</f>
        <v>Achieve WELL AP</v>
      </c>
      <c r="AA70" s="10">
        <f>INDEX(Table1[min_points (0=no minimum stated)],MATCH('Matrix Summary'!Y70,Table1[feature.name],0))</f>
        <v>1</v>
      </c>
    </row>
    <row r="71" spans="2:27" ht="18" customHeight="1">
      <c r="B71" s="38"/>
      <c r="C71" s="53"/>
      <c r="D71" s="53"/>
      <c r="E71" s="8" t="str">
        <f>INDEX(Table1[Weight],MATCH('Matrix Summary'!G71,Table1[feature.name],0))</f>
        <v>1 point</v>
      </c>
      <c r="F71" s="8" t="str">
        <f>IF(INDEX(Table1[extra core points],MATCH('Matrix Summary'!G71,Table1[feature.name],0))=1,"Y","")</f>
        <v/>
      </c>
      <c r="G71" s="7" t="s">
        <v>328</v>
      </c>
      <c r="H71" s="7" t="str">
        <f>INDEX(Table1[part_name],MATCH('Matrix Summary'!G71,Table1[feature.name],0))</f>
        <v>Implement Responsible Sourcing</v>
      </c>
      <c r="I71" s="9">
        <f>INDEX(Table1[min_points (0=no minimum stated)],MATCH('Matrix Summary'!G71,Table1[feature.name],0))</f>
        <v>0</v>
      </c>
      <c r="K71" s="81" t="s">
        <v>3</v>
      </c>
      <c r="L71" s="34"/>
      <c r="M71" s="34"/>
      <c r="N71" s="8" t="str">
        <f>INDEX(Table1[Weight],MATCH('Matrix Summary'!P71,Table1[feature.name],0))</f>
        <v>Required</v>
      </c>
      <c r="O71" s="8" t="str">
        <f>IF(INDEX(Table1[extra core points],MATCH('Matrix Summary'!P71,Table1[feature.name],0))=1,"Y","")</f>
        <v/>
      </c>
      <c r="P71" s="7" t="s">
        <v>519</v>
      </c>
      <c r="Q71" s="7" t="str">
        <f>INDEX(Table1[part_name],MATCH('Matrix Summary'!P71,Table1[feature.name],0))</f>
        <v>Restrict Lead</v>
      </c>
      <c r="R71" s="9">
        <f>INDEX(Table1[min_points (0=no minimum stated)],MATCH('Matrix Summary'!P71,Table1[feature.name],0))</f>
        <v>0</v>
      </c>
      <c r="T71" s="36"/>
      <c r="U71" s="34"/>
      <c r="V71" s="34"/>
      <c r="W71" s="8" t="str">
        <f>INDEX(Table1[Weight],MATCH('Matrix Summary'!Y71,Table1[feature.name],0))</f>
        <v>1 point</v>
      </c>
      <c r="X71" s="8" t="str">
        <f>IF(INDEX(Table1[extra core points],MATCH('Matrix Summary'!Y71,Table1[feature.name],0))=1,"Y","")</f>
        <v/>
      </c>
      <c r="Y71" s="35" t="s">
        <v>1112</v>
      </c>
      <c r="Z71" s="7" t="str">
        <f>INDEX(Table1[part_name],MATCH('Matrix Summary'!Y71,Table1[feature.name],0))</f>
        <v>Offer WELL Educational Tours</v>
      </c>
      <c r="AA71" s="10">
        <f>INDEX(Table1[min_points (0=no minimum stated)],MATCH('Matrix Summary'!Y71,Table1[feature.name],0))</f>
        <v>1</v>
      </c>
    </row>
    <row r="72" spans="2:27" ht="18" customHeight="1">
      <c r="B72" s="38"/>
      <c r="C72" s="53"/>
      <c r="D72" s="53"/>
      <c r="E72" s="8" t="str">
        <f>INDEX(Table1[Weight],MATCH('Matrix Summary'!G72,Table1[feature.name],0))</f>
        <v>1 point</v>
      </c>
      <c r="F72" s="8" t="str">
        <f>IF(INDEX(Table1[extra core points],MATCH('Matrix Summary'!G72,Table1[feature.name],0))=1,"Y","")</f>
        <v>Y</v>
      </c>
      <c r="G72" s="7" t="s">
        <v>332</v>
      </c>
      <c r="H72" s="7" t="str">
        <f>INDEX(Table1[part_name],MATCH('Matrix Summary'!G72,Table1[feature.name],0))</f>
        <v>Provide Gardening Space</v>
      </c>
      <c r="I72" s="9">
        <f>INDEX(Table1[min_points (0=no minimum stated)],MATCH('Matrix Summary'!G72,Table1[feature.name],0))</f>
        <v>0</v>
      </c>
      <c r="K72" s="81" t="s">
        <v>3</v>
      </c>
      <c r="L72" s="34"/>
      <c r="M72" s="34"/>
      <c r="N72" s="8" t="str">
        <f>INDEX(Table1[Weight],MATCH('Matrix Summary'!P72,Table1[feature.name],0))</f>
        <v>Required</v>
      </c>
      <c r="O72" s="8" t="str">
        <f>IF(INDEX(Table1[extra core points],MATCH('Matrix Summary'!P72,Table1[feature.name],0))=1,"Y","")</f>
        <v/>
      </c>
      <c r="P72" s="7" t="s">
        <v>520</v>
      </c>
      <c r="Q72" s="7" t="str">
        <f>INDEX(Table1[part_name],MATCH('Matrix Summary'!P72,Table1[feature.name],0))</f>
        <v>Manage Asbestos Hazards</v>
      </c>
      <c r="R72" s="9">
        <f>INDEX(Table1[min_points (0=no minimum stated)],MATCH('Matrix Summary'!P72,Table1[feature.name],0))</f>
        <v>0</v>
      </c>
      <c r="T72" s="36"/>
      <c r="U72" s="34"/>
      <c r="V72" s="34"/>
      <c r="W72" s="8" t="str">
        <f>INDEX(Table1[Weight],MATCH('Matrix Summary'!Y72,Table1[feature.name],0))</f>
        <v>1 point</v>
      </c>
      <c r="X72" s="8" t="str">
        <f>IF(INDEX(Table1[extra core points],MATCH('Matrix Summary'!Y72,Table1[feature.name],0))=1,"Y","")</f>
        <v/>
      </c>
      <c r="Y72" s="35" t="s">
        <v>1113</v>
      </c>
      <c r="Z72" s="7" t="str">
        <f>INDEX(Table1[part_name],MATCH('Matrix Summary'!Y72,Table1[feature.name],0))</f>
        <v>Complete Health and Well-Being Programs</v>
      </c>
      <c r="AA72" s="10">
        <f>INDEX(Table1[min_points (0=no minimum stated)],MATCH('Matrix Summary'!Y72,Table1[feature.name],0))</f>
        <v>0</v>
      </c>
    </row>
    <row r="73" spans="2:27" ht="18" customHeight="1">
      <c r="B73" s="38"/>
      <c r="C73" s="53"/>
      <c r="D73" s="53"/>
      <c r="E73" s="8" t="str">
        <f>INDEX(Table1[Weight],MATCH('Matrix Summary'!G73,Table1[feature.name],0))</f>
        <v>2 points</v>
      </c>
      <c r="F73" s="8" t="str">
        <f>IF(INDEX(Table1[extra core points],MATCH('Matrix Summary'!G73,Table1[feature.name],0))=1,"Y","")</f>
        <v/>
      </c>
      <c r="G73" s="7" t="s">
        <v>335</v>
      </c>
      <c r="H73" s="7" t="str">
        <f>INDEX(Table1[part_name],MATCH('Matrix Summary'!G73,Table1[feature.name],0))</f>
        <v>Ensure Local Food Access</v>
      </c>
      <c r="I73" s="9">
        <f>INDEX(Table1[min_points (0=no minimum stated)],MATCH('Matrix Summary'!G73,Table1[feature.name],0))</f>
        <v>0</v>
      </c>
      <c r="K73" s="81" t="s">
        <v>3</v>
      </c>
      <c r="L73" s="34"/>
      <c r="M73" s="34"/>
      <c r="N73" s="8" t="str">
        <f>INDEX(Table1[Weight],MATCH('Matrix Summary'!P73,Table1[feature.name],0))</f>
        <v>Required</v>
      </c>
      <c r="O73" s="8" t="str">
        <f>IF(INDEX(Table1[extra core points],MATCH('Matrix Summary'!P73,Table1[feature.name],0))=1,"Y","")</f>
        <v/>
      </c>
      <c r="P73" s="7" t="s">
        <v>521</v>
      </c>
      <c r="Q73" s="7" t="str">
        <f>INDEX(Table1[part_name],MATCH('Matrix Summary'!P73,Table1[feature.name],0))</f>
        <v>Manage Lead Paint Hazards</v>
      </c>
      <c r="R73" s="9">
        <f>INDEX(Table1[min_points (0=no minimum stated)],MATCH('Matrix Summary'!P73,Table1[feature.name],0))</f>
        <v>0</v>
      </c>
      <c r="T73" s="36"/>
      <c r="U73" s="34"/>
      <c r="V73" s="34"/>
      <c r="W73" s="8" t="str">
        <f>INDEX(Table1[Weight],MATCH('Matrix Summary'!Y73,Table1[feature.name],0))</f>
        <v>5 points</v>
      </c>
      <c r="X73" s="8" t="str">
        <f>IF(INDEX(Table1[extra core points],MATCH('Matrix Summary'!Y73,Table1[feature.name],0))=1,"Y","")</f>
        <v/>
      </c>
      <c r="Y73" s="35" t="s">
        <v>1114</v>
      </c>
      <c r="Z73" s="7" t="str">
        <f>INDEX(Table1[part_name],MATCH('Matrix Summary'!Y73,Table1[feature.name],0))</f>
        <v>Achieve Green Building Certification</v>
      </c>
      <c r="AA73" s="10">
        <f>INDEX(Table1[min_points (0=no minimum stated)],MATCH('Matrix Summary'!Y73,Table1[feature.name],0))</f>
        <v>5</v>
      </c>
    </row>
    <row r="74" spans="2:27" ht="18" customHeight="1">
      <c r="B74" s="38"/>
      <c r="C74" s="53"/>
      <c r="D74" s="53"/>
      <c r="E74" s="8" t="str">
        <f>INDEX(Table1[Weight],MATCH('Matrix Summary'!G74,Table1[feature.name],0))</f>
        <v>1 point</v>
      </c>
      <c r="F74" s="8" t="str">
        <f>IF(INDEX(Table1[extra core points],MATCH('Matrix Summary'!G74,Table1[feature.name],0))=1,"Y","")</f>
        <v/>
      </c>
      <c r="G74" s="7" t="s">
        <v>505</v>
      </c>
      <c r="H74" s="7" t="str">
        <f>INDEX(Table1[part_name],MATCH('Matrix Summary'!G74,Table1[feature.name],0))</f>
        <v>Limit Red and Processed Meats</v>
      </c>
      <c r="I74" s="9">
        <f>INDEX(Table1[min_points (0=no minimum stated)],MATCH('Matrix Summary'!G74,Table1[feature.name],0))</f>
        <v>0</v>
      </c>
      <c r="K74" s="81" t="s">
        <v>3</v>
      </c>
      <c r="L74" s="34"/>
      <c r="M74" s="34"/>
      <c r="N74" s="8" t="str">
        <f>INDEX(Table1[Weight],MATCH('Matrix Summary'!P74,Table1[feature.name],0))</f>
        <v>Required</v>
      </c>
      <c r="O74" s="8" t="str">
        <f>IF(INDEX(Table1[extra core points],MATCH('Matrix Summary'!P74,Table1[feature.name],0))=1,"Y","")</f>
        <v/>
      </c>
      <c r="P74" s="7" t="s">
        <v>522</v>
      </c>
      <c r="Q74" s="7" t="str">
        <f>INDEX(Table1[part_name],MATCH('Matrix Summary'!P74,Table1[feature.name],0))</f>
        <v>Manage Polychlorinated Biphenyl (PCB) Hazards</v>
      </c>
      <c r="R74" s="9">
        <f>INDEX(Table1[min_points (0=no minimum stated)],MATCH('Matrix Summary'!P74,Table1[feature.name],0))</f>
        <v>0</v>
      </c>
      <c r="T74" s="36"/>
      <c r="U74" s="34"/>
      <c r="V74" s="34"/>
      <c r="W74" s="8" t="str">
        <f>INDEX(Table1[Weight],MATCH('Matrix Summary'!Y74,Table1[feature.name],0))</f>
        <v>2 points</v>
      </c>
      <c r="X74" s="8" t="str">
        <f>IF(INDEX(Table1[extra core points],MATCH('Matrix Summary'!Y74,Table1[feature.name],0))=1,"Y","")</f>
        <v/>
      </c>
      <c r="Y74" s="23" t="s">
        <v>1115</v>
      </c>
      <c r="Z74" s="7" t="str">
        <f>INDEX(Table1[part_name],MATCH('Matrix Summary'!Y74,Table1[feature.name],0))</f>
        <v>Carbon Inventory</v>
      </c>
      <c r="AA74" s="10">
        <f>INDEX(Table1[min_points (0=no minimum stated)],MATCH('Matrix Summary'!Y74,Table1[feature.name],0))</f>
        <v>1</v>
      </c>
    </row>
    <row r="75" spans="2:27" ht="18" customHeight="1">
      <c r="B75" s="43"/>
      <c r="E75" s="40"/>
      <c r="F75" s="40"/>
      <c r="K75" s="81" t="s">
        <v>3</v>
      </c>
      <c r="L75" s="34"/>
      <c r="M75" s="34"/>
      <c r="N75" s="8" t="str">
        <f>INDEX(Table1[Weight],MATCH('Matrix Summary'!P75,Table1[feature.name],0))</f>
        <v>Required</v>
      </c>
      <c r="O75" s="8" t="str">
        <f>IF(INDEX(Table1[extra core points],MATCH('Matrix Summary'!P75,Table1[feature.name],0))=1,"Y","")</f>
        <v/>
      </c>
      <c r="P75" s="7" t="s">
        <v>523</v>
      </c>
      <c r="Q75" s="7" t="str">
        <f>INDEX(Table1[part_name],MATCH('Matrix Summary'!P75,Table1[feature.name],0))</f>
        <v>Manage Exterior CCA Hazards</v>
      </c>
      <c r="R75" s="9">
        <f>INDEX(Table1[min_points (0=no minimum stated)],MATCH('Matrix Summary'!P75,Table1[feature.name],0))</f>
        <v>0</v>
      </c>
      <c r="T75" s="36"/>
      <c r="U75" s="34"/>
      <c r="V75" s="34"/>
      <c r="W75" s="8" t="str">
        <f>INDEX(Table1[Weight],MATCH('Matrix Summary'!Y75,Table1[feature.name],0))</f>
        <v>3 points</v>
      </c>
      <c r="X75" s="8" t="str">
        <f>IF(INDEX(Table1[extra core points],MATCH('Matrix Summary'!Y75,Table1[feature.name],0))=1,"Y","")</f>
        <v/>
      </c>
      <c r="Y75" s="23" t="s">
        <v>1118</v>
      </c>
      <c r="Z75" s="7" t="str">
        <f>INDEX(Table1[part_name],MATCH('Matrix Summary'!Y75,Table1[feature.name],0))</f>
        <v>Carbon Reduction Goal</v>
      </c>
      <c r="AA75" s="10">
        <f>INDEX(Table1[min_points (0=no minimum stated)],MATCH('Matrix Summary'!Y75,Table1[feature.name],0))</f>
        <v>1</v>
      </c>
    </row>
    <row r="76" spans="2:27" ht="18" customHeight="1">
      <c r="B76" s="43"/>
      <c r="K76" s="81" t="s">
        <v>3</v>
      </c>
      <c r="L76" s="34"/>
      <c r="M76" s="34"/>
      <c r="N76" s="8" t="str">
        <f>INDEX(Table1[Weight],MATCH('Matrix Summary'!P76,Table1[feature.name],0))</f>
        <v>Required</v>
      </c>
      <c r="O76" s="8" t="str">
        <f>IF(INDEX(Table1[extra core points],MATCH('Matrix Summary'!P76,Table1[feature.name],0))=1,"Y","")</f>
        <v/>
      </c>
      <c r="P76" s="7" t="s">
        <v>524</v>
      </c>
      <c r="Q76" s="7" t="str">
        <f>INDEX(Table1[part_name],MATCH('Matrix Summary'!P76,Table1[feature.name],0))</f>
        <v>Manage Lead Hazards</v>
      </c>
      <c r="R76" s="9">
        <f>INDEX(Table1[min_points (0=no minimum stated)],MATCH('Matrix Summary'!P76,Table1[feature.name],0))</f>
        <v>0</v>
      </c>
      <c r="T76" s="36"/>
      <c r="U76" s="34"/>
      <c r="V76" s="34"/>
      <c r="W76" s="8" t="str">
        <f>INDEX(Table1[Weight],MATCH('Matrix Summary'!Y76,Table1[feature.name],0))</f>
        <v>3 points</v>
      </c>
      <c r="X76" s="8" t="str">
        <f>IF(INDEX(Table1[extra core points],MATCH('Matrix Summary'!Y76,Table1[feature.name],0))=1,"Y","")</f>
        <v/>
      </c>
      <c r="Y76" s="23" t="s">
        <v>1120</v>
      </c>
      <c r="Z76" s="7" t="str">
        <f>INDEX(Table1[part_name],MATCH('Matrix Summary'!Y76,Table1[feature.name],0))</f>
        <v>Carbon Reduction</v>
      </c>
      <c r="AA76" s="10">
        <f>INDEX(Table1[min_points (0=no minimum stated)],MATCH('Matrix Summary'!Y76,Table1[feature.name],0))</f>
        <v>0</v>
      </c>
    </row>
    <row r="77" spans="2:27" ht="18" customHeight="1">
      <c r="B77" s="58" t="s">
        <v>1</v>
      </c>
      <c r="C77" s="59"/>
      <c r="D77" s="59"/>
      <c r="E77" s="59"/>
      <c r="F77" s="59"/>
      <c r="G77" s="59"/>
      <c r="H77" s="60"/>
      <c r="I77" s="60" t="str">
        <f>SUM(B79:B90)&amp;" POINTS"</f>
        <v>0 POINTS</v>
      </c>
      <c r="K77" s="37"/>
      <c r="L77" s="34"/>
      <c r="M77" s="34"/>
      <c r="N77" s="8" t="str">
        <f>INDEX(Table1[Weight],MATCH('Matrix Summary'!P77,Table1[feature.name],0))</f>
        <v>2 points</v>
      </c>
      <c r="O77" s="8" t="str">
        <f>IF(INDEX(Table1[extra core points],MATCH('Matrix Summary'!P77,Table1[feature.name],0))=1,"Y","")</f>
        <v/>
      </c>
      <c r="P77" s="7" t="s">
        <v>525</v>
      </c>
      <c r="Q77" s="7" t="str">
        <f>INDEX(Table1[part_name],MATCH('Matrix Summary'!P77,Table1[feature.name],0))</f>
        <v>Assess and Mitigate Site Hazards</v>
      </c>
      <c r="R77" s="9">
        <f>INDEX(Table1[min_points (0=no minimum stated)],MATCH('Matrix Summary'!P77,Table1[feature.name],0))</f>
        <v>0</v>
      </c>
      <c r="T77" s="36"/>
      <c r="U77" s="34"/>
      <c r="V77" s="34"/>
      <c r="W77" s="8" t="str">
        <f>INDEX(Table1[Weight],MATCH('Matrix Summary'!Y77,Table1[feature.name],0))</f>
        <v>2 points</v>
      </c>
      <c r="X77" s="8" t="str">
        <f>IF(INDEX(Table1[extra core points],MATCH('Matrix Summary'!Y77,Table1[feature.name],0))=1,"Y","")</f>
        <v/>
      </c>
      <c r="Y77" s="23" t="s">
        <v>1122</v>
      </c>
      <c r="Z77" s="7" t="str">
        <f>INDEX(Table1[part_name],MATCH('Matrix Summary'!Y77,Table1[feature.name],0))</f>
        <v>Carbon Neutral</v>
      </c>
      <c r="AA77" s="10">
        <f>INDEX(Table1[min_points (0=no minimum stated)],MATCH('Matrix Summary'!Y77,Table1[feature.name],0))</f>
        <v>0</v>
      </c>
    </row>
    <row r="78" spans="2:27" ht="18" customHeight="1">
      <c r="B78" s="83" t="s">
        <v>3</v>
      </c>
      <c r="C78" s="84" t="s">
        <v>4</v>
      </c>
      <c r="D78" s="84" t="s">
        <v>545</v>
      </c>
      <c r="E78" s="84" t="s">
        <v>5</v>
      </c>
      <c r="F78" s="84" t="s">
        <v>1124</v>
      </c>
      <c r="G78" s="85" t="s">
        <v>6</v>
      </c>
      <c r="H78" s="85" t="s">
        <v>7</v>
      </c>
      <c r="I78" s="85"/>
      <c r="K78" s="37"/>
      <c r="L78" s="34"/>
      <c r="M78" s="34"/>
      <c r="N78" s="8" t="str">
        <f>INDEX(Table1[Weight],MATCH('Matrix Summary'!P78,Table1[feature.name],0))</f>
        <v>1 point</v>
      </c>
      <c r="O78" s="8" t="str">
        <f>IF(INDEX(Table1[extra core points],MATCH('Matrix Summary'!P78,Table1[feature.name],0))=1,"Y","")</f>
        <v/>
      </c>
      <c r="P78" s="7" t="s">
        <v>526</v>
      </c>
      <c r="Q78" s="7" t="str">
        <f>INDEX(Table1[part_name],MATCH('Matrix Summary'!P78,Table1[feature.name],0))</f>
        <v>Select Compliant Interior Furnishings</v>
      </c>
      <c r="R78" s="9">
        <f>INDEX(Table1[min_points (0=no minimum stated)],MATCH('Matrix Summary'!P78,Table1[feature.name],0))</f>
        <v>0</v>
      </c>
      <c r="T78" s="7"/>
      <c r="AA78" s="39"/>
    </row>
    <row r="79" spans="2:27" ht="18" customHeight="1">
      <c r="B79" s="61" t="s">
        <v>3</v>
      </c>
      <c r="C79" s="62"/>
      <c r="D79" s="62"/>
      <c r="E79" s="8" t="str">
        <f>INDEX(Table1[Weight],MATCH('Matrix Summary'!G79,Table1[feature.name],0))</f>
        <v>Required</v>
      </c>
      <c r="F79" s="8" t="str">
        <f>IF(INDEX(Table1[extra core points],MATCH('Matrix Summary'!G79,Table1[feature.name],0))=1,"Y","")</f>
        <v/>
      </c>
      <c r="G79" s="7" t="s">
        <v>10</v>
      </c>
      <c r="H79" s="7" t="str">
        <f>INDEX(Table1[part_name],MATCH('Matrix Summary'!G79,Table1[feature.name],0))</f>
        <v>Provide Indoor Light</v>
      </c>
      <c r="I79" s="9">
        <f>INDEX(Table1[min_points (0=no minimum stated)],MATCH('Matrix Summary'!G79,Table1[feature.name],0))</f>
        <v>0</v>
      </c>
      <c r="K79" s="37"/>
      <c r="L79" s="34"/>
      <c r="M79" s="34"/>
      <c r="N79" s="8" t="str">
        <f>INDEX(Table1[Weight],MATCH('Matrix Summary'!P79,Table1[feature.name],0))</f>
        <v>1 point</v>
      </c>
      <c r="O79" s="8" t="str">
        <f>IF(INDEX(Table1[extra core points],MATCH('Matrix Summary'!P79,Table1[feature.name],0))=1,"Y","")</f>
        <v/>
      </c>
      <c r="P79" s="7" t="s">
        <v>527</v>
      </c>
      <c r="Q79" s="7" t="str">
        <f>INDEX(Table1[part_name],MATCH('Matrix Summary'!P79,Table1[feature.name],0))</f>
        <v>Select Compliant Architectural and Interior Products</v>
      </c>
      <c r="R79" s="9">
        <f>INDEX(Table1[min_points (0=no minimum stated)],MATCH('Matrix Summary'!P79,Table1[feature.name],0))</f>
        <v>0</v>
      </c>
      <c r="T79" s="7"/>
      <c r="V79" s="74" t="s">
        <v>513</v>
      </c>
      <c r="W79" s="75"/>
      <c r="X79" s="75"/>
      <c r="Y79" s="75"/>
      <c r="Z79" s="75"/>
      <c r="AA79" s="56"/>
    </row>
    <row r="80" spans="2:27" ht="18" customHeight="1">
      <c r="B80" s="61" t="s">
        <v>3</v>
      </c>
      <c r="C80" s="62"/>
      <c r="D80" s="62"/>
      <c r="E80" s="8" t="str">
        <f>INDEX(Table1[Weight],MATCH('Matrix Summary'!G80,Table1[feature.name],0))</f>
        <v>Required</v>
      </c>
      <c r="F80" s="8" t="str">
        <f>IF(INDEX(Table1[extra core points],MATCH('Matrix Summary'!G80,Table1[feature.name],0))=1,"Y","")</f>
        <v>Y</v>
      </c>
      <c r="G80" s="7" t="s">
        <v>16</v>
      </c>
      <c r="H80" s="7" t="str">
        <f>INDEX(Table1[part_name],MATCH('Matrix Summary'!G80,Table1[feature.name],0))</f>
        <v>Provide Visual Acuity</v>
      </c>
      <c r="I80" s="9">
        <f>INDEX(Table1[min_points (0=no minimum stated)],MATCH('Matrix Summary'!G80,Table1[feature.name],0))</f>
        <v>0</v>
      </c>
      <c r="K80" s="37"/>
      <c r="L80" s="34"/>
      <c r="M80" s="34"/>
      <c r="N80" s="8" t="str">
        <f>INDEX(Table1[Weight],MATCH('Matrix Summary'!P80,Table1[feature.name],0))</f>
        <v>2 points</v>
      </c>
      <c r="O80" s="8" t="str">
        <f>IF(INDEX(Table1[extra core points],MATCH('Matrix Summary'!P80,Table1[feature.name],0))=1,"Y","")</f>
        <v/>
      </c>
      <c r="P80" s="7" t="s">
        <v>528</v>
      </c>
      <c r="Q80" s="7" t="str">
        <f>INDEX(Table1[part_name],MATCH('Matrix Summary'!P80,Table1[feature.name],0))</f>
        <v>Limit VOCs from Wet-Applied Products</v>
      </c>
      <c r="R80" s="9">
        <f>INDEX(Table1[min_points (0=no minimum stated)],MATCH('Matrix Summary'!P80,Table1[feature.name],0))</f>
        <v>0</v>
      </c>
      <c r="T80" s="7"/>
      <c r="V80" s="12" t="str">
        <f>(SUM(COUNTIF(B5:B90,"Y")+COUNTIF(K5:K92,"Y")+COUNTIF(T5:T77,"Y"))-11)&amp; " YES"</f>
        <v>48 YES</v>
      </c>
      <c r="W80" s="75"/>
      <c r="X80" s="75"/>
      <c r="Y80" s="75"/>
      <c r="Z80" s="75"/>
      <c r="AA80" s="57"/>
    </row>
    <row r="81" spans="2:27" ht="18" customHeight="1">
      <c r="B81" s="64"/>
      <c r="C81" s="62"/>
      <c r="D81" s="62"/>
      <c r="E81" s="8" t="str">
        <f>INDEX(Table1[Weight],MATCH('Matrix Summary'!G81,Table1[feature.name],0))</f>
        <v>4 points</v>
      </c>
      <c r="F81" s="8" t="str">
        <f>IF(INDEX(Table1[extra core points],MATCH('Matrix Summary'!G81,Table1[feature.name],0))=1,"Y","")</f>
        <v/>
      </c>
      <c r="G81" s="7" t="s">
        <v>22</v>
      </c>
      <c r="H81" s="7" t="str">
        <f>INDEX(Table1[part_name],MATCH('Matrix Summary'!G81,Table1[feature.name],0))</f>
        <v>Meet Lighting for Day-Active People</v>
      </c>
      <c r="I81" s="9">
        <f>INDEX(Table1[min_points (0=no minimum stated)],MATCH('Matrix Summary'!G81,Table1[feature.name],0))</f>
        <v>1</v>
      </c>
      <c r="K81" s="37"/>
      <c r="L81" s="34"/>
      <c r="M81" s="34"/>
      <c r="N81" s="8" t="str">
        <f>INDEX(Table1[Weight],MATCH('Matrix Summary'!P81,Table1[feature.name],0))</f>
        <v>2 points</v>
      </c>
      <c r="O81" s="8" t="str">
        <f>IF(INDEX(Table1[extra core points],MATCH('Matrix Summary'!P81,Table1[feature.name],0))=1,"Y","")</f>
        <v/>
      </c>
      <c r="P81" s="7" t="s">
        <v>529</v>
      </c>
      <c r="Q81" s="7" t="str">
        <f>INDEX(Table1[part_name],MATCH('Matrix Summary'!P81,Table1[feature.name],0))</f>
        <v>Restrict VOC Emissions from Furniture, Architectural and Interior Products</v>
      </c>
      <c r="R81" s="9">
        <f>INDEX(Table1[min_points (0=no minimum stated)],MATCH('Matrix Summary'!P81,Table1[feature.name],0))</f>
        <v>1</v>
      </c>
      <c r="T81" s="7"/>
      <c r="V81" s="12" t="str">
        <f>SUM(COUNTIF(C6:C90,"Y")+COUNTIF(L6:L92,"Y")+COUNTIF(U5:U77,"Y"))&amp; " MAYBE"</f>
        <v>0 MAYBE</v>
      </c>
      <c r="W81" s="75"/>
      <c r="X81" s="11"/>
      <c r="Y81" s="11"/>
      <c r="Z81" s="75"/>
      <c r="AA81" s="57"/>
    </row>
    <row r="82" spans="2:27" ht="18" customHeight="1">
      <c r="B82" s="64"/>
      <c r="C82" s="62"/>
      <c r="D82" s="62"/>
      <c r="E82" s="8" t="str">
        <f>INDEX(Table1[Weight],MATCH('Matrix Summary'!G82,Table1[feature.name],0))</f>
        <v>1 point</v>
      </c>
      <c r="F82" s="8" t="str">
        <f>IF(INDEX(Table1[extra core points],MATCH('Matrix Summary'!G82,Table1[feature.name],0))=1,"Y","")</f>
        <v>Y</v>
      </c>
      <c r="G82" s="7" t="s">
        <v>28</v>
      </c>
      <c r="H82" s="7" t="str">
        <f>INDEX(Table1[part_name],MATCH('Matrix Summary'!G82,Table1[feature.name],0))</f>
        <v>Manage Glare from Electric Lighting</v>
      </c>
      <c r="I82" s="9">
        <f>INDEX(Table1[min_points (0=no minimum stated)],MATCH('Matrix Summary'!G82,Table1[feature.name],0))</f>
        <v>0</v>
      </c>
      <c r="K82" s="37"/>
      <c r="L82" s="34"/>
      <c r="M82" s="34"/>
      <c r="N82" s="8" t="str">
        <f>INDEX(Table1[Weight],MATCH('Matrix Summary'!P82,Table1[feature.name],0))</f>
        <v>1 point</v>
      </c>
      <c r="O82" s="8" t="str">
        <f>IF(INDEX(Table1[extra core points],MATCH('Matrix Summary'!P82,Table1[feature.name],0))=1,"Y","")</f>
        <v/>
      </c>
      <c r="P82" s="7" t="s">
        <v>530</v>
      </c>
      <c r="Q82" s="7" t="str">
        <f>INDEX(Table1[part_name],MATCH('Matrix Summary'!P82,Table1[feature.name],0))</f>
        <v>Select Products with Disclosed Ingredients</v>
      </c>
      <c r="R82" s="9">
        <f>INDEX(Table1[min_points (0=no minimum stated)],MATCH('Matrix Summary'!P82,Table1[feature.name],0))</f>
        <v>0</v>
      </c>
      <c r="T82" s="7"/>
      <c r="V82" s="12" t="str">
        <f>COUNT(D6:D14,D35:D39,M6:M11,D56:D60,D79:D80,M32:M33,M51:M52,M69:M76,V6:V8,V29:V34) &amp;" NO"</f>
        <v>0 NO</v>
      </c>
      <c r="W82" s="75"/>
      <c r="X82" s="75"/>
      <c r="Y82" s="75"/>
      <c r="Z82" s="75"/>
      <c r="AA82" s="57"/>
    </row>
    <row r="83" spans="2:27" ht="18" customHeight="1">
      <c r="B83" s="64"/>
      <c r="C83" s="62"/>
      <c r="D83" s="62"/>
      <c r="E83" s="8" t="str">
        <f>INDEX(Table1[Weight],MATCH('Matrix Summary'!G83,Table1[feature.name],0))</f>
        <v>3 points</v>
      </c>
      <c r="F83" s="8" t="str">
        <f>IF(INDEX(Table1[extra core points],MATCH('Matrix Summary'!G83,Table1[feature.name],0))=1,"Y","")</f>
        <v/>
      </c>
      <c r="G83" s="7" t="s">
        <v>33</v>
      </c>
      <c r="H83" s="7" t="str">
        <f>INDEX(Table1[part_name],MATCH('Matrix Summary'!G83,Table1[feature.name],0))</f>
        <v>Implement Daylight Plan</v>
      </c>
      <c r="I83" s="9">
        <f>INDEX(Table1[min_points (0=no minimum stated)],MATCH('Matrix Summary'!G83,Table1[feature.name],0))</f>
        <v>1</v>
      </c>
      <c r="K83" s="37"/>
      <c r="L83" s="34"/>
      <c r="M83" s="34"/>
      <c r="N83" s="8" t="str">
        <f>INDEX(Table1[Weight],MATCH('Matrix Summary'!P83,Table1[feature.name],0))</f>
        <v>1 point</v>
      </c>
      <c r="O83" s="8" t="str">
        <f>IF(INDEX(Table1[extra core points],MATCH('Matrix Summary'!P83,Table1[feature.name],0))=1,"Y","")</f>
        <v/>
      </c>
      <c r="P83" s="7" t="s">
        <v>531</v>
      </c>
      <c r="Q83" s="7" t="str">
        <f>INDEX(Table1[part_name],MATCH('Matrix Summary'!P83,Table1[feature.name],0))</f>
        <v>Select Products with Enhanced Ingredient Disclosure</v>
      </c>
      <c r="R83" s="9">
        <f>INDEX(Table1[min_points (0=no minimum stated)],MATCH('Matrix Summary'!P83,Table1[feature.name],0))</f>
        <v>0</v>
      </c>
      <c r="T83" s="7"/>
      <c r="V83" s="12"/>
      <c r="W83" s="12"/>
      <c r="X83" s="75"/>
      <c r="Y83" s="75"/>
      <c r="Z83" s="75"/>
      <c r="AA83" s="57"/>
    </row>
    <row r="84" spans="2:27" ht="18" customHeight="1">
      <c r="B84" s="64"/>
      <c r="C84" s="62"/>
      <c r="D84" s="62"/>
      <c r="E84" s="8" t="str">
        <f>INDEX(Table1[Weight],MATCH('Matrix Summary'!G84,Table1[feature.name],0))</f>
        <v>3 points</v>
      </c>
      <c r="F84" s="8" t="str">
        <f>IF(INDEX(Table1[extra core points],MATCH('Matrix Summary'!G84,Table1[feature.name],0))=1,"Y","")</f>
        <v/>
      </c>
      <c r="G84" s="7" t="s">
        <v>39</v>
      </c>
      <c r="H84" s="7" t="str">
        <f>INDEX(Table1[part_name],MATCH('Matrix Summary'!G84,Table1[feature.name],0))</f>
        <v>Integrate Solar Shading</v>
      </c>
      <c r="I84" s="9">
        <f>INDEX(Table1[min_points (0=no minimum stated)],MATCH('Matrix Summary'!G84,Table1[feature.name],0))</f>
        <v>1</v>
      </c>
      <c r="K84" s="37"/>
      <c r="L84" s="34"/>
      <c r="M84" s="34"/>
      <c r="N84" s="8" t="str">
        <f>INDEX(Table1[Weight],MATCH('Matrix Summary'!P84,Table1[feature.name],0))</f>
        <v>1 point</v>
      </c>
      <c r="O84" s="8" t="str">
        <f>IF(INDEX(Table1[extra core points],MATCH('Matrix Summary'!P84,Table1[feature.name],0))=1,"Y","")</f>
        <v/>
      </c>
      <c r="P84" s="7" t="s">
        <v>532</v>
      </c>
      <c r="Q84" s="7" t="str">
        <f>INDEX(Table1[part_name],MATCH('Matrix Summary'!P84,Table1[feature.name],0))</f>
        <v>Select Products with Third-Party Verified Ingredients</v>
      </c>
      <c r="R84" s="9">
        <f>INDEX(Table1[min_points (0=no minimum stated)],MATCH('Matrix Summary'!P84,Table1[feature.name],0))</f>
        <v>0</v>
      </c>
      <c r="T84" s="7"/>
      <c r="V84" s="74" t="s">
        <v>546</v>
      </c>
      <c r="W84" s="75"/>
      <c r="X84" s="75"/>
      <c r="Y84" s="75"/>
      <c r="Z84" s="75"/>
      <c r="AA84" s="57"/>
    </row>
    <row r="85" spans="2:27" ht="18" customHeight="1">
      <c r="B85" s="64"/>
      <c r="C85" s="62"/>
      <c r="D85" s="62"/>
      <c r="E85" s="8" t="str">
        <f>INDEX(Table1[Weight],MATCH('Matrix Summary'!G85,Table1[feature.name],0))</f>
        <v>3 points</v>
      </c>
      <c r="F85" s="8" t="str">
        <f>IF(INDEX(Table1[extra core points],MATCH('Matrix Summary'!G85,Table1[feature.name],0))=1,"Y","")</f>
        <v/>
      </c>
      <c r="G85" s="7" t="s">
        <v>45</v>
      </c>
      <c r="H85" s="7" t="str">
        <f>INDEX(Table1[part_name],MATCH('Matrix Summary'!G85,Table1[feature.name],0))</f>
        <v>Conduct Daylight Simulation</v>
      </c>
      <c r="I85" s="9">
        <f>INDEX(Table1[min_points (0=no minimum stated)],MATCH('Matrix Summary'!G85,Table1[feature.name],0))</f>
        <v>1</v>
      </c>
      <c r="K85" s="37"/>
      <c r="L85" s="34"/>
      <c r="M85" s="34"/>
      <c r="N85" s="8" t="str">
        <f>INDEX(Table1[Weight],MATCH('Matrix Summary'!P85,Table1[feature.name],0))</f>
        <v>1 point</v>
      </c>
      <c r="O85" s="8" t="str">
        <f>IF(INDEX(Table1[extra core points],MATCH('Matrix Summary'!P85,Table1[feature.name],0))=1,"Y","")</f>
        <v/>
      </c>
      <c r="P85" s="7" t="s">
        <v>533</v>
      </c>
      <c r="Q85" s="7" t="str">
        <f>INDEX(Table1[part_name],MATCH('Matrix Summary'!P85,Table1[feature.name],0))</f>
        <v>Select Materials with Enhanced Chemical Restrictions</v>
      </c>
      <c r="R85" s="9">
        <f>INDEX(Table1[min_points (0=no minimum stated)],MATCH('Matrix Summary'!P85,Table1[feature.name],0))</f>
        <v>0</v>
      </c>
      <c r="T85" s="7"/>
      <c r="V85" s="12" t="str">
        <f>(MIN(SUM(B15:B30),12)+MIN(SUM(B40:B51),12)+MIN(SUM(B61:B74),12)+MIN(SUM(B81:B90),12)+MIN(SUM(K12:K27),12)+MIN(SUM(K34:K46),12)+MIN(SUM(K53:K64),12)+MIN(SUM(K77:K92),12)+MIN(SUM(T9:T25),12)+MIN(SUM(T35:T64),12)+MIN(SUM(T69:T77),10))&amp; " YES"</f>
        <v>0 YES</v>
      </c>
      <c r="W85" s="75"/>
      <c r="X85" s="75"/>
      <c r="Y85" s="75"/>
      <c r="Z85" s="75"/>
      <c r="AA85" s="63"/>
    </row>
    <row r="86" spans="2:27" ht="18" customHeight="1">
      <c r="B86" s="64"/>
      <c r="C86" s="62"/>
      <c r="D86" s="62"/>
      <c r="E86" s="8" t="str">
        <f>INDEX(Table1[Weight],MATCH('Matrix Summary'!G86,Table1[feature.name],0))</f>
        <v>0.5 points</v>
      </c>
      <c r="F86" s="8" t="str">
        <f>IF(INDEX(Table1[extra core points],MATCH('Matrix Summary'!G86,Table1[feature.name],0))=1,"Y","")</f>
        <v>Y</v>
      </c>
      <c r="G86" s="7" t="s">
        <v>50</v>
      </c>
      <c r="H86" s="7" t="str">
        <f>INDEX(Table1[part_name],MATCH('Matrix Summary'!G86,Table1[feature.name],0))</f>
        <v>Balance Visual Lighting</v>
      </c>
      <c r="I86" s="9">
        <f>INDEX(Table1[min_points (0=no minimum stated)],MATCH('Matrix Summary'!G86,Table1[feature.name],0))</f>
        <v>0</v>
      </c>
      <c r="K86" s="37"/>
      <c r="L86" s="34"/>
      <c r="M86" s="34"/>
      <c r="N86" s="8" t="str">
        <f>INDEX(Table1[Weight],MATCH('Matrix Summary'!P86,Table1[feature.name],0))</f>
        <v>1 point</v>
      </c>
      <c r="O86" s="8" t="str">
        <f>IF(INDEX(Table1[extra core points],MATCH('Matrix Summary'!P86,Table1[feature.name],0))=1,"Y","")</f>
        <v/>
      </c>
      <c r="P86" s="7" t="s">
        <v>534</v>
      </c>
      <c r="Q86" s="7" t="str">
        <f>INDEX(Table1[part_name],MATCH('Matrix Summary'!P86,Table1[feature.name],0))</f>
        <v>Select Optimized Products</v>
      </c>
      <c r="R86" s="9">
        <f>INDEX(Table1[min_points (0=no minimum stated)],MATCH('Matrix Summary'!P86,Table1[feature.name],0))</f>
        <v>0</v>
      </c>
      <c r="T86" s="7"/>
      <c r="V86" s="12" t="str">
        <f>SUM(C5:C90,L4:L92,U5:U73)&amp; " MAYBE"</f>
        <v>0 MAYBE</v>
      </c>
      <c r="W86" s="75"/>
      <c r="X86" s="75"/>
      <c r="Y86" s="75"/>
      <c r="Z86" s="75"/>
      <c r="AA86" s="63"/>
    </row>
    <row r="87" spans="2:27" ht="18" customHeight="1">
      <c r="B87" s="64"/>
      <c r="C87" s="62"/>
      <c r="D87" s="62"/>
      <c r="E87" s="8" t="str">
        <f>INDEX(Table1[Weight],MATCH('Matrix Summary'!G87,Table1[feature.name],0))</f>
        <v>0.5 points</v>
      </c>
      <c r="F87" s="8" t="str">
        <f>IF(INDEX(Table1[extra core points],MATCH('Matrix Summary'!G87,Table1[feature.name],0))=1,"Y","")</f>
        <v>Y</v>
      </c>
      <c r="G87" s="7" t="s">
        <v>56</v>
      </c>
      <c r="H87" s="7" t="str">
        <f>INDEX(Table1[part_name],MATCH('Matrix Summary'!G87,Table1[feature.name],0))</f>
        <v>Enhance Color Rendering Quality</v>
      </c>
      <c r="I87" s="9">
        <f>INDEX(Table1[min_points (0=no minimum stated)],MATCH('Matrix Summary'!G87,Table1[feature.name],0))</f>
        <v>0</v>
      </c>
      <c r="K87" s="37"/>
      <c r="L87" s="34"/>
      <c r="M87" s="34"/>
      <c r="N87" s="8" t="str">
        <f>INDEX(Table1[Weight],MATCH('Matrix Summary'!P87,Table1[feature.name],0))</f>
        <v>2 points</v>
      </c>
      <c r="O87" s="8" t="str">
        <f>IF(INDEX(Table1[extra core points],MATCH('Matrix Summary'!P87,Table1[feature.name],0))=1,"Y","")</f>
        <v/>
      </c>
      <c r="P87" s="7" t="s">
        <v>535</v>
      </c>
      <c r="Q87" s="7" t="str">
        <f>INDEX(Table1[part_name],MATCH('Matrix Summary'!P87,Table1[feature.name],0))</f>
        <v>Implement a Waste Management Plan</v>
      </c>
      <c r="R87" s="9">
        <f>INDEX(Table1[min_points (0=no minimum stated)],MATCH('Matrix Summary'!P87,Table1[feature.name],0))</f>
        <v>0</v>
      </c>
      <c r="T87" s="7"/>
      <c r="V87" s="12" t="str">
        <f>SUM(D6:D30,D35:D51,M6:M27,D56:D74,D79:D90,M32:M46,M51:M64,M69:M92,V6:V25,V29:V77) &amp; " NO"</f>
        <v>0 NO</v>
      </c>
      <c r="W87" s="75"/>
      <c r="X87" s="75"/>
      <c r="Y87" s="12"/>
      <c r="Z87" s="75"/>
      <c r="AA87" s="63"/>
    </row>
    <row r="88" spans="2:27" ht="18" customHeight="1">
      <c r="B88" s="64"/>
      <c r="C88" s="62"/>
      <c r="D88" s="62"/>
      <c r="E88" s="8" t="str">
        <f>INDEX(Table1[Weight],MATCH('Matrix Summary'!G88,Table1[feature.name],0))</f>
        <v>1 point</v>
      </c>
      <c r="F88" s="8" t="str">
        <f>IF(INDEX(Table1[extra core points],MATCH('Matrix Summary'!G88,Table1[feature.name],0))=1,"Y","")</f>
        <v>Y</v>
      </c>
      <c r="G88" s="7" t="s">
        <v>62</v>
      </c>
      <c r="H88" s="7" t="str">
        <f>INDEX(Table1[part_name],MATCH('Matrix Summary'!G88,Table1[feature.name],0))</f>
        <v>Manage Flicker</v>
      </c>
      <c r="I88" s="9">
        <f>INDEX(Table1[min_points (0=no minimum stated)],MATCH('Matrix Summary'!G88,Table1[feature.name],0))</f>
        <v>0</v>
      </c>
      <c r="K88" s="37"/>
      <c r="L88" s="34"/>
      <c r="M88" s="34"/>
      <c r="N88" s="8" t="str">
        <f>INDEX(Table1[Weight],MATCH('Matrix Summary'!P88,Table1[feature.name],0))</f>
        <v>2 points</v>
      </c>
      <c r="O88" s="8" t="str">
        <f>IF(INDEX(Table1[extra core points],MATCH('Matrix Summary'!P88,Table1[feature.name],0))=1,"Y","")</f>
        <v/>
      </c>
      <c r="P88" s="7" t="s">
        <v>536</v>
      </c>
      <c r="Q88" s="7" t="str">
        <f>INDEX(Table1[part_name],MATCH('Matrix Summary'!P88,Table1[feature.name],0))</f>
        <v>Manage Pests</v>
      </c>
      <c r="R88" s="9">
        <f>INDEX(Table1[min_points (0=no minimum stated)],MATCH('Matrix Summary'!P88,Table1[feature.name],0))</f>
        <v>0</v>
      </c>
      <c r="T88" s="7"/>
      <c r="V88" s="14"/>
      <c r="W88" s="13"/>
      <c r="X88" s="13"/>
      <c r="Y88" s="13"/>
      <c r="Z88" s="75"/>
      <c r="AA88" s="63"/>
    </row>
    <row r="89" spans="2:27" ht="19">
      <c r="B89" s="64"/>
      <c r="C89" s="62"/>
      <c r="D89" s="62"/>
      <c r="E89" s="8" t="str">
        <f>INDEX(Table1[Weight],MATCH('Matrix Summary'!G89,Table1[feature.name],0))</f>
        <v>1 point</v>
      </c>
      <c r="F89" s="8" t="str">
        <f>IF(INDEX(Table1[extra core points],MATCH('Matrix Summary'!G89,Table1[feature.name],0))=1,"Y","")</f>
        <v>Y</v>
      </c>
      <c r="G89" s="7" t="s">
        <v>68</v>
      </c>
      <c r="H89" s="7" t="str">
        <f>INDEX(Table1[part_name],MATCH('Matrix Summary'!G89,Table1[feature.name],0))</f>
        <v>Enhance Occupant Controllability</v>
      </c>
      <c r="I89" s="9">
        <f>INDEX(Table1[min_points (0=no minimum stated)],MATCH('Matrix Summary'!G89,Table1[feature.name],0))</f>
        <v>1</v>
      </c>
      <c r="K89" s="37"/>
      <c r="L89" s="34"/>
      <c r="M89" s="34"/>
      <c r="N89" s="8" t="str">
        <f>INDEX(Table1[Weight],MATCH('Matrix Summary'!P89,Table1[feature.name],0))</f>
        <v>0.5 points</v>
      </c>
      <c r="O89" s="8" t="str">
        <f>IF(INDEX(Table1[extra core points],MATCH('Matrix Summary'!P89,Table1[feature.name],0))=1,"Y","")</f>
        <v>Y</v>
      </c>
      <c r="P89" s="7" t="s">
        <v>537</v>
      </c>
      <c r="Q89" s="7" t="str">
        <f>INDEX(Table1[part_name],MATCH('Matrix Summary'!P89,Table1[feature.name],0))</f>
        <v>Improve Cleaning Practices</v>
      </c>
      <c r="R89" s="9">
        <f>INDEX(Table1[min_points (0=no minimum stated)],MATCH('Matrix Summary'!P89,Table1[feature.name],0))</f>
        <v>0</v>
      </c>
      <c r="T89" s="7"/>
      <c r="V89" s="15" t="s">
        <v>515</v>
      </c>
      <c r="W89" s="75"/>
      <c r="X89" s="76"/>
      <c r="Y89" s="76"/>
      <c r="Z89" s="75"/>
      <c r="AA89" s="65"/>
    </row>
    <row r="90" spans="2:27" ht="18" customHeight="1">
      <c r="B90" s="64"/>
      <c r="C90" s="62"/>
      <c r="D90" s="62"/>
      <c r="E90" s="8" t="str">
        <f>INDEX(Table1[Weight],MATCH('Matrix Summary'!G90,Table1[feature.name],0))</f>
        <v>0.5 points</v>
      </c>
      <c r="F90" s="8" t="str">
        <f>IF(INDEX(Table1[extra core points],MATCH('Matrix Summary'!G90,Table1[feature.name],0))=1,"Y","")</f>
        <v>Y</v>
      </c>
      <c r="G90" s="7" t="s">
        <v>74</v>
      </c>
      <c r="H90" s="7" t="str">
        <f>INDEX(Table1[part_name],MATCH('Matrix Summary'!G90,Table1[feature.name],0))</f>
        <v>Provide Supplemental Lighting</v>
      </c>
      <c r="I90" s="9">
        <f>INDEX(Table1[min_points (0=no minimum stated)],MATCH('Matrix Summary'!G90,Table1[feature.name],0))</f>
        <v>0</v>
      </c>
      <c r="K90" s="37"/>
      <c r="L90" s="34"/>
      <c r="M90" s="34"/>
      <c r="N90" s="8" t="str">
        <f>INDEX(Table1[Weight],MATCH('Matrix Summary'!P90,Table1[feature.name],0))</f>
        <v>0.5 points</v>
      </c>
      <c r="O90" s="8" t="str">
        <f>IF(INDEX(Table1[extra core points],MATCH('Matrix Summary'!P90,Table1[feature.name],0))=1,"Y","")</f>
        <v>Y</v>
      </c>
      <c r="P90" s="7" t="s">
        <v>538</v>
      </c>
      <c r="Q90" s="7" t="str">
        <f>INDEX(Table1[part_name],MATCH('Matrix Summary'!P90,Table1[feature.name],0))</f>
        <v>Select Preferred Cleaning Products</v>
      </c>
      <c r="R90" s="9">
        <f>INDEX(Table1[min_points (0=no minimum stated)],MATCH('Matrix Summary'!P90,Table1[feature.name],0))</f>
        <v>0</v>
      </c>
      <c r="V90" s="75" t="s">
        <v>514</v>
      </c>
      <c r="W90" s="75"/>
      <c r="X90" s="16"/>
      <c r="Y90" s="17"/>
      <c r="Z90" s="75"/>
      <c r="AA90" s="65"/>
    </row>
    <row r="91" spans="2:27" ht="18" customHeight="1">
      <c r="B91" s="93"/>
      <c r="K91" s="37"/>
      <c r="L91" s="34"/>
      <c r="M91" s="34"/>
      <c r="N91" s="8" t="str">
        <f>INDEX(Table1[Weight],MATCH('Matrix Summary'!P91,Table1[feature.name],0))</f>
        <v>1 point</v>
      </c>
      <c r="O91" s="8" t="str">
        <f>IF(INDEX(Table1[extra core points],MATCH('Matrix Summary'!P91,Table1[feature.name],0))=1,"Y","")</f>
        <v/>
      </c>
      <c r="P91" s="7" t="s">
        <v>539</v>
      </c>
      <c r="Q91" s="7" t="str">
        <f>INDEX(Table1[part_name],MATCH('Matrix Summary'!P91,Table1[feature.name],0))</f>
        <v>Reduce Respiratory Particle Exposure</v>
      </c>
      <c r="R91" s="9">
        <f>INDEX(Table1[min_points (0=no minimum stated)],MATCH('Matrix Summary'!P91,Table1[feature.name],0))</f>
        <v>0</v>
      </c>
      <c r="V91" s="75"/>
      <c r="W91" s="75"/>
      <c r="X91" s="13"/>
      <c r="Y91" s="13"/>
      <c r="Z91" s="75"/>
      <c r="AA91" s="63"/>
    </row>
    <row r="92" spans="2:27" ht="18" customHeight="1">
      <c r="B92" s="43"/>
      <c r="K92" s="37"/>
      <c r="L92" s="34"/>
      <c r="M92" s="34"/>
      <c r="N92" s="8" t="str">
        <f>INDEX(Table1[Weight],MATCH('Matrix Summary'!P92,Table1[feature.name],0))</f>
        <v>1 point</v>
      </c>
      <c r="O92" s="8" t="str">
        <f>IF(INDEX(Table1[extra core points],MATCH('Matrix Summary'!P92,Table1[feature.name],0))=1,"Y","")</f>
        <v/>
      </c>
      <c r="P92" s="7" t="s">
        <v>540</v>
      </c>
      <c r="Q92" s="7" t="str">
        <f>INDEX(Table1[part_name],MATCH('Matrix Summary'!P92,Table1[feature.name],0))</f>
        <v>Address Surface Hand Touch</v>
      </c>
      <c r="R92" s="9">
        <f>INDEX(Table1[min_points (0=no minimum stated)],MATCH('Matrix Summary'!P92,Table1[feature.name],0))</f>
        <v>0</v>
      </c>
      <c r="V92" s="75" t="s">
        <v>544</v>
      </c>
      <c r="W92" s="75"/>
      <c r="X92" s="13"/>
      <c r="Y92" s="18" t="s">
        <v>981</v>
      </c>
      <c r="Z92" s="75"/>
      <c r="AA92" s="63"/>
    </row>
    <row r="93" spans="2:27" ht="19">
      <c r="B93" s="43"/>
      <c r="V93" s="75" t="s">
        <v>543</v>
      </c>
      <c r="W93" s="75"/>
      <c r="X93" s="13"/>
      <c r="Y93" s="18" t="s">
        <v>1219</v>
      </c>
      <c r="Z93" s="75"/>
      <c r="AA93" s="63"/>
    </row>
    <row r="94" spans="2:27" ht="19">
      <c r="B94" s="43"/>
      <c r="V94" s="13"/>
      <c r="W94" s="75"/>
      <c r="X94" s="13"/>
      <c r="Y94" s="18"/>
      <c r="Z94" s="75"/>
      <c r="AA94" s="63"/>
    </row>
    <row r="95" spans="2:27" ht="19">
      <c r="B95" s="43"/>
      <c r="V95" s="19" t="s">
        <v>541</v>
      </c>
      <c r="W95" s="75"/>
      <c r="X95" s="13"/>
      <c r="Y95" s="18">
        <f>MIN(SUM(B5:C90,K4:L92,T5:U73),100)</f>
        <v>0</v>
      </c>
      <c r="Z95" s="75"/>
      <c r="AA95" s="63"/>
    </row>
    <row r="96" spans="2:27" ht="19">
      <c r="B96" s="43"/>
      <c r="V96" s="19" t="s">
        <v>542</v>
      </c>
      <c r="W96" s="75"/>
      <c r="X96" s="13"/>
      <c r="Y96" s="18" t="str">
        <f>IF(SUM(COUNTIF(B5:B90,"Y")+COUNTIF(K4:K92,"Y")+COUNTIF(T5:T73,"Y"))-11=48,VLOOKUP(Y95,Table5[],2),"Preconditions not met")</f>
        <v>Not Certified</v>
      </c>
      <c r="Z96" s="75"/>
      <c r="AA96" s="63"/>
    </row>
    <row r="97" spans="2:27" ht="15">
      <c r="B97" s="66"/>
      <c r="C97" s="67"/>
      <c r="D97" s="67"/>
      <c r="E97" s="67"/>
      <c r="F97" s="67"/>
      <c r="G97" s="67"/>
      <c r="H97" s="67"/>
      <c r="I97" s="67"/>
      <c r="J97" s="67"/>
      <c r="K97" s="68"/>
      <c r="L97" s="69"/>
      <c r="M97" s="69"/>
      <c r="N97" s="70"/>
      <c r="O97" s="70"/>
      <c r="P97" s="71"/>
      <c r="Q97" s="71"/>
      <c r="R97" s="22"/>
      <c r="S97" s="67"/>
      <c r="T97" s="71"/>
      <c r="U97" s="72"/>
      <c r="V97" s="82" t="s">
        <v>965</v>
      </c>
      <c r="W97" s="70"/>
      <c r="X97" s="70"/>
      <c r="Y97" s="70"/>
      <c r="Z97" s="70"/>
      <c r="AA97" s="73"/>
    </row>
  </sheetData>
  <mergeCells count="1">
    <mergeCell ref="B2:AA2"/>
  </mergeCells>
  <phoneticPr fontId="39" type="noConversion"/>
  <conditionalFormatting sqref="N6:O22 N7:N27 N33:N47 N97:O97">
    <cfRule type="expression" dxfId="24" priority="38">
      <formula>R6&gt;0</formula>
    </cfRule>
  </conditionalFormatting>
  <conditionalFormatting sqref="E6:F30">
    <cfRule type="expression" dxfId="23" priority="37">
      <formula>I6&gt;0</formula>
    </cfRule>
  </conditionalFormatting>
  <conditionalFormatting sqref="N70:N92">
    <cfRule type="expression" dxfId="22" priority="32">
      <formula>R70&gt;0</formula>
    </cfRule>
  </conditionalFormatting>
  <conditionalFormatting sqref="O52:O63">
    <cfRule type="expression" dxfId="21" priority="26">
      <formula>S50&gt;0</formula>
    </cfRule>
  </conditionalFormatting>
  <conditionalFormatting sqref="O33:O47">
    <cfRule type="expression" dxfId="20" priority="24">
      <formula>S32&gt;0</formula>
    </cfRule>
  </conditionalFormatting>
  <conditionalFormatting sqref="E79:E90">
    <cfRule type="expression" dxfId="19" priority="17">
      <formula>I79&gt;0</formula>
    </cfRule>
  </conditionalFormatting>
  <conditionalFormatting sqref="E35:E51">
    <cfRule type="expression" dxfId="18" priority="20">
      <formula>I35&gt;0</formula>
    </cfRule>
  </conditionalFormatting>
  <conditionalFormatting sqref="E56:F74">
    <cfRule type="expression" dxfId="17" priority="19">
      <formula>I56&gt;0</formula>
    </cfRule>
  </conditionalFormatting>
  <conditionalFormatting sqref="F35:F51">
    <cfRule type="expression" dxfId="16" priority="16">
      <formula>J35&gt;0</formula>
    </cfRule>
  </conditionalFormatting>
  <conditionalFormatting sqref="F79:F90">
    <cfRule type="expression" dxfId="15" priority="15">
      <formula>J79&gt;0</formula>
    </cfRule>
  </conditionalFormatting>
  <conditionalFormatting sqref="O23:O27 O47">
    <cfRule type="expression" dxfId="14" priority="39">
      <formula>S24&gt;0</formula>
    </cfRule>
  </conditionalFormatting>
  <conditionalFormatting sqref="N32:N46">
    <cfRule type="expression" dxfId="13" priority="12">
      <formula>R32&gt;0</formula>
    </cfRule>
  </conditionalFormatting>
  <conditionalFormatting sqref="O32:O46">
    <cfRule type="expression" dxfId="12" priority="13">
      <formula>S33&gt;0</formula>
    </cfRule>
  </conditionalFormatting>
  <conditionalFormatting sqref="O70:O92">
    <cfRule type="expression" dxfId="11" priority="42">
      <formula>S67&gt;0</formula>
    </cfRule>
  </conditionalFormatting>
  <conditionalFormatting sqref="N51:N64">
    <cfRule type="expression" dxfId="10" priority="11">
      <formula>R51&gt;0</formula>
    </cfRule>
  </conditionalFormatting>
  <conditionalFormatting sqref="O51:O64">
    <cfRule type="expression" dxfId="9" priority="10">
      <formula>S50&gt;0</formula>
    </cfRule>
  </conditionalFormatting>
  <conditionalFormatting sqref="N51:N64">
    <cfRule type="expression" dxfId="8" priority="8">
      <formula>R51&gt;0</formula>
    </cfRule>
  </conditionalFormatting>
  <conditionalFormatting sqref="O51:O64">
    <cfRule type="expression" dxfId="7" priority="9">
      <formula>S52&gt;0</formula>
    </cfRule>
  </conditionalFormatting>
  <conditionalFormatting sqref="N69:N92">
    <cfRule type="expression" dxfId="6" priority="7">
      <formula>R69&gt;0</formula>
    </cfRule>
  </conditionalFormatting>
  <conditionalFormatting sqref="N69:N92">
    <cfRule type="expression" dxfId="5" priority="6">
      <formula>R69&gt;0</formula>
    </cfRule>
  </conditionalFormatting>
  <conditionalFormatting sqref="O69:O92">
    <cfRule type="expression" dxfId="4" priority="5">
      <formula>S68&gt;0</formula>
    </cfRule>
  </conditionalFormatting>
  <conditionalFormatting sqref="O69:O92">
    <cfRule type="expression" dxfId="3" priority="4">
      <formula>S70&gt;0</formula>
    </cfRule>
  </conditionalFormatting>
  <conditionalFormatting sqref="W6:X25">
    <cfRule type="expression" dxfId="2" priority="3">
      <formula>AA6&gt;0</formula>
    </cfRule>
  </conditionalFormatting>
  <conditionalFormatting sqref="W29:X64">
    <cfRule type="expression" dxfId="1" priority="2">
      <formula>AA29&gt;0</formula>
    </cfRule>
  </conditionalFormatting>
  <conditionalFormatting sqref="W69:X77">
    <cfRule type="expression" dxfId="0" priority="1">
      <formula>AA69&gt;0</formula>
    </cfRule>
  </conditionalFormatting>
  <printOptions horizontalCentered="1" verticalCentered="1"/>
  <pageMargins left="0" right="0" top="0" bottom="0" header="0" footer="0"/>
  <pageSetup scale="38"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6185D-F130-EE4F-9D4A-01D43C649517}">
  <dimension ref="A1:J332"/>
  <sheetViews>
    <sheetView topLeftCell="F1" workbookViewId="0">
      <selection activeCell="J4" sqref="J4"/>
    </sheetView>
  </sheetViews>
  <sheetFormatPr baseColWidth="10" defaultColWidth="8.83203125" defaultRowHeight="16"/>
  <cols>
    <col min="1" max="1" width="10.83203125" style="132" customWidth="1"/>
    <col min="2" max="2" width="24.5" style="132" customWidth="1"/>
    <col min="3" max="3" width="60.83203125" style="132" customWidth="1"/>
    <col min="4" max="4" width="20.1640625" style="132" customWidth="1"/>
    <col min="5" max="5" width="99.33203125" style="131" customWidth="1"/>
    <col min="6" max="6" width="33.83203125" style="131" customWidth="1"/>
    <col min="7" max="7" width="43.33203125" style="132" customWidth="1"/>
    <col min="8" max="8" width="32.33203125" style="132" customWidth="1"/>
    <col min="9" max="9" width="52.83203125" style="131" customWidth="1"/>
    <col min="10" max="10" width="10.83203125" style="130" customWidth="1"/>
    <col min="11" max="16384" width="8.83203125" style="129"/>
  </cols>
  <sheetData>
    <row r="1" spans="1:9" s="134" customFormat="1" ht="17" customHeight="1">
      <c r="A1" s="136" t="s">
        <v>5</v>
      </c>
      <c r="B1" s="136" t="s">
        <v>547</v>
      </c>
      <c r="C1" s="136" t="s">
        <v>548</v>
      </c>
      <c r="D1" s="136" t="s">
        <v>549</v>
      </c>
      <c r="E1" s="136" t="s">
        <v>550</v>
      </c>
      <c r="F1" s="135" t="s">
        <v>1082</v>
      </c>
      <c r="G1" s="136" t="s">
        <v>551</v>
      </c>
      <c r="H1" s="136" t="s">
        <v>552</v>
      </c>
      <c r="I1" s="135" t="s">
        <v>553</v>
      </c>
    </row>
    <row r="2" spans="1:9" ht="99">
      <c r="A2" s="133" t="s">
        <v>346</v>
      </c>
      <c r="B2" s="133" t="s">
        <v>554</v>
      </c>
      <c r="C2" s="133" t="s">
        <v>555</v>
      </c>
      <c r="D2" s="133" t="s">
        <v>1150</v>
      </c>
      <c r="E2" s="131" t="s">
        <v>1419</v>
      </c>
      <c r="G2" s="132" t="s">
        <v>1151</v>
      </c>
      <c r="I2" s="131" t="s">
        <v>1152</v>
      </c>
    </row>
    <row r="3" spans="1:9" ht="116">
      <c r="A3" s="133"/>
      <c r="B3" s="133"/>
      <c r="C3" s="133"/>
      <c r="D3" s="133"/>
      <c r="E3" s="131" t="s">
        <v>1418</v>
      </c>
      <c r="F3" s="131" t="s">
        <v>1125</v>
      </c>
      <c r="G3" s="132" t="s">
        <v>1151</v>
      </c>
      <c r="H3" s="132" t="s">
        <v>1153</v>
      </c>
    </row>
    <row r="4" spans="1:9" ht="135">
      <c r="A4" s="133"/>
      <c r="B4" s="133"/>
      <c r="C4" s="133"/>
      <c r="D4" s="133"/>
      <c r="E4" s="131" t="s">
        <v>1417</v>
      </c>
      <c r="F4" s="131" t="s">
        <v>575</v>
      </c>
      <c r="G4" s="132" t="s">
        <v>1151</v>
      </c>
      <c r="H4" s="132" t="s">
        <v>1153</v>
      </c>
    </row>
    <row r="5" spans="1:9" ht="82">
      <c r="A5" s="133"/>
      <c r="B5" s="133"/>
      <c r="C5" s="133"/>
      <c r="E5" s="131" t="s">
        <v>1416</v>
      </c>
      <c r="G5" s="132" t="s">
        <v>1151</v>
      </c>
    </row>
    <row r="6" spans="1:9" ht="101">
      <c r="A6" s="133"/>
      <c r="B6" s="133"/>
      <c r="C6" s="133"/>
      <c r="E6" s="131" t="s">
        <v>1415</v>
      </c>
      <c r="F6" s="131" t="s">
        <v>575</v>
      </c>
      <c r="G6" s="132" t="s">
        <v>1151</v>
      </c>
      <c r="H6" s="132" t="s">
        <v>1153</v>
      </c>
    </row>
    <row r="7" spans="1:9" ht="116">
      <c r="A7" s="133"/>
      <c r="B7" s="133"/>
      <c r="C7" s="133" t="s">
        <v>557</v>
      </c>
      <c r="D7" s="133" t="s">
        <v>1154</v>
      </c>
      <c r="E7" s="131" t="s">
        <v>1414</v>
      </c>
      <c r="G7" s="132" t="s">
        <v>556</v>
      </c>
      <c r="I7" s="131" t="s">
        <v>1152</v>
      </c>
    </row>
    <row r="8" spans="1:9" ht="67">
      <c r="A8" s="133"/>
      <c r="B8" s="133"/>
      <c r="C8" s="133"/>
      <c r="D8" s="133"/>
      <c r="E8" s="131" t="s">
        <v>1413</v>
      </c>
      <c r="F8" s="131" t="s">
        <v>558</v>
      </c>
      <c r="G8" s="132" t="s">
        <v>1155</v>
      </c>
    </row>
    <row r="9" spans="1:9" ht="60">
      <c r="A9" s="133"/>
      <c r="B9" s="133"/>
      <c r="C9" s="133" t="s">
        <v>559</v>
      </c>
      <c r="D9" s="133" t="s">
        <v>1150</v>
      </c>
      <c r="E9" s="131" t="s">
        <v>1156</v>
      </c>
      <c r="G9" s="132" t="s">
        <v>1151</v>
      </c>
      <c r="I9" s="131" t="s">
        <v>1152</v>
      </c>
    </row>
    <row r="10" spans="1:9" ht="60">
      <c r="A10" s="133"/>
      <c r="B10" s="133"/>
      <c r="C10" s="133"/>
      <c r="E10" s="131" t="s">
        <v>1157</v>
      </c>
      <c r="G10" s="132" t="s">
        <v>1151</v>
      </c>
    </row>
    <row r="11" spans="1:9" ht="99">
      <c r="A11" s="133"/>
      <c r="B11" s="133"/>
      <c r="C11" s="133" t="s">
        <v>560</v>
      </c>
      <c r="D11" s="133" t="s">
        <v>1154</v>
      </c>
      <c r="E11" s="131" t="s">
        <v>1412</v>
      </c>
      <c r="G11" s="132" t="s">
        <v>1155</v>
      </c>
      <c r="H11" s="132" t="s">
        <v>1172</v>
      </c>
      <c r="I11" s="131" t="s">
        <v>1152</v>
      </c>
    </row>
    <row r="12" spans="1:9" ht="67">
      <c r="A12" s="133"/>
      <c r="B12" s="133"/>
      <c r="C12" s="133"/>
      <c r="D12" s="133"/>
      <c r="E12" s="131" t="s">
        <v>1411</v>
      </c>
      <c r="G12" s="132" t="s">
        <v>562</v>
      </c>
    </row>
    <row r="13" spans="1:9" ht="255">
      <c r="A13" s="133"/>
      <c r="B13" s="133"/>
      <c r="C13" s="133" t="s">
        <v>1126</v>
      </c>
      <c r="D13" s="133" t="s">
        <v>1159</v>
      </c>
      <c r="E13" s="131" t="s">
        <v>1160</v>
      </c>
      <c r="F13" s="131" t="s">
        <v>1000</v>
      </c>
      <c r="G13" s="132" t="s">
        <v>563</v>
      </c>
      <c r="I13" s="131" t="s">
        <v>564</v>
      </c>
    </row>
    <row r="14" spans="1:9" ht="45">
      <c r="A14" s="133" t="s">
        <v>346</v>
      </c>
      <c r="B14" s="133" t="s">
        <v>565</v>
      </c>
      <c r="C14" s="133" t="s">
        <v>566</v>
      </c>
      <c r="D14" s="133" t="s">
        <v>1154</v>
      </c>
      <c r="E14" s="131" t="s">
        <v>567</v>
      </c>
      <c r="G14" s="132" t="s">
        <v>568</v>
      </c>
      <c r="I14" s="131" t="s">
        <v>569</v>
      </c>
    </row>
    <row r="15" spans="1:9" ht="167">
      <c r="A15" s="133"/>
      <c r="B15" s="133"/>
      <c r="C15" s="133" t="s">
        <v>570</v>
      </c>
      <c r="D15" s="133" t="s">
        <v>1154</v>
      </c>
      <c r="E15" s="131" t="s">
        <v>1410</v>
      </c>
      <c r="G15" s="132" t="s">
        <v>571</v>
      </c>
      <c r="H15" s="132" t="s">
        <v>561</v>
      </c>
      <c r="I15" s="131" t="s">
        <v>569</v>
      </c>
    </row>
    <row r="16" spans="1:9" ht="84">
      <c r="A16" s="133"/>
      <c r="B16" s="133"/>
      <c r="C16" s="133"/>
      <c r="D16" s="133"/>
      <c r="E16" s="131" t="s">
        <v>1409</v>
      </c>
      <c r="G16" s="132" t="s">
        <v>561</v>
      </c>
    </row>
    <row r="17" spans="1:9" ht="235">
      <c r="A17" s="133" t="s">
        <v>346</v>
      </c>
      <c r="B17" s="133" t="s">
        <v>572</v>
      </c>
      <c r="C17" s="133" t="s">
        <v>573</v>
      </c>
      <c r="D17" s="133" t="s">
        <v>1154</v>
      </c>
      <c r="E17" s="131" t="s">
        <v>1408</v>
      </c>
      <c r="G17" s="132" t="s">
        <v>562</v>
      </c>
      <c r="I17" s="131" t="s">
        <v>574</v>
      </c>
    </row>
    <row r="18" spans="1:9" ht="286">
      <c r="A18" s="133"/>
      <c r="B18" s="133"/>
      <c r="C18" s="133"/>
      <c r="D18" s="133"/>
      <c r="E18" s="131" t="s">
        <v>1407</v>
      </c>
      <c r="G18" s="132" t="s">
        <v>562</v>
      </c>
      <c r="H18" s="132" t="s">
        <v>1153</v>
      </c>
    </row>
    <row r="19" spans="1:9" ht="286">
      <c r="A19" s="133"/>
      <c r="B19" s="133"/>
      <c r="C19" s="133"/>
      <c r="D19" s="133"/>
      <c r="E19" s="131" t="s">
        <v>1406</v>
      </c>
      <c r="F19" s="131" t="s">
        <v>575</v>
      </c>
      <c r="G19" s="132" t="s">
        <v>562</v>
      </c>
      <c r="H19" s="132" t="s">
        <v>1153</v>
      </c>
    </row>
    <row r="20" spans="1:9" ht="84">
      <c r="A20" s="133"/>
      <c r="B20" s="133"/>
      <c r="C20" s="133"/>
      <c r="D20" s="133"/>
      <c r="E20" s="131" t="s">
        <v>1405</v>
      </c>
      <c r="F20" s="131" t="s">
        <v>1161</v>
      </c>
      <c r="G20" s="132" t="s">
        <v>1155</v>
      </c>
    </row>
    <row r="21" spans="1:9" ht="225">
      <c r="A21" s="133" t="s">
        <v>346</v>
      </c>
      <c r="B21" s="133" t="s">
        <v>576</v>
      </c>
      <c r="C21" s="133" t="s">
        <v>577</v>
      </c>
      <c r="D21" s="133" t="s">
        <v>1154</v>
      </c>
      <c r="E21" s="131" t="s">
        <v>1404</v>
      </c>
      <c r="G21" s="132" t="s">
        <v>578</v>
      </c>
      <c r="I21" s="131" t="s">
        <v>579</v>
      </c>
    </row>
    <row r="22" spans="1:9" ht="90">
      <c r="A22" s="133" t="s">
        <v>580</v>
      </c>
      <c r="B22" s="133" t="s">
        <v>581</v>
      </c>
      <c r="C22" s="133" t="s">
        <v>582</v>
      </c>
      <c r="D22" s="133" t="s">
        <v>1154</v>
      </c>
      <c r="E22" s="131" t="s">
        <v>1162</v>
      </c>
      <c r="G22" s="132" t="s">
        <v>1151</v>
      </c>
      <c r="I22" s="131" t="s">
        <v>583</v>
      </c>
    </row>
    <row r="23" spans="1:9" ht="150">
      <c r="A23" s="133"/>
      <c r="B23" s="133"/>
      <c r="C23" s="133" t="s">
        <v>584</v>
      </c>
      <c r="D23" s="133" t="s">
        <v>1154</v>
      </c>
      <c r="E23" s="131" t="s">
        <v>1163</v>
      </c>
      <c r="G23" s="132" t="s">
        <v>556</v>
      </c>
      <c r="I23" s="131" t="s">
        <v>583</v>
      </c>
    </row>
    <row r="24" spans="1:9" ht="60">
      <c r="A24" s="133"/>
      <c r="B24" s="133"/>
      <c r="C24" s="133" t="s">
        <v>585</v>
      </c>
      <c r="D24" s="133" t="s">
        <v>1154</v>
      </c>
      <c r="E24" s="131" t="s">
        <v>1164</v>
      </c>
      <c r="G24" s="132" t="s">
        <v>1151</v>
      </c>
      <c r="I24" s="131" t="s">
        <v>583</v>
      </c>
    </row>
    <row r="25" spans="1:9" ht="150">
      <c r="A25" s="133" t="s">
        <v>580</v>
      </c>
      <c r="B25" s="133" t="s">
        <v>586</v>
      </c>
      <c r="C25" s="133" t="s">
        <v>587</v>
      </c>
      <c r="D25" s="133" t="s">
        <v>1154</v>
      </c>
      <c r="E25" s="131" t="s">
        <v>1403</v>
      </c>
      <c r="G25" s="132" t="s">
        <v>562</v>
      </c>
      <c r="I25" s="131" t="s">
        <v>588</v>
      </c>
    </row>
    <row r="26" spans="1:9" ht="235">
      <c r="A26" s="133"/>
      <c r="B26" s="133"/>
      <c r="C26" s="133"/>
      <c r="D26" s="133"/>
      <c r="E26" s="131" t="s">
        <v>1402</v>
      </c>
      <c r="G26" s="132" t="s">
        <v>562</v>
      </c>
    </row>
    <row r="27" spans="1:9" ht="150">
      <c r="A27" s="133"/>
      <c r="B27" s="133"/>
      <c r="C27" s="133"/>
      <c r="D27" s="133"/>
      <c r="E27" s="131" t="s">
        <v>1401</v>
      </c>
      <c r="G27" s="132" t="s">
        <v>1158</v>
      </c>
    </row>
    <row r="28" spans="1:9" ht="84">
      <c r="A28" s="133"/>
      <c r="B28" s="133"/>
      <c r="C28" s="133"/>
      <c r="D28" s="133"/>
      <c r="E28" s="131" t="s">
        <v>1400</v>
      </c>
      <c r="F28" s="131" t="s">
        <v>1161</v>
      </c>
      <c r="G28" s="132" t="s">
        <v>1155</v>
      </c>
    </row>
    <row r="29" spans="1:9" ht="133">
      <c r="A29" s="133"/>
      <c r="B29" s="133"/>
      <c r="C29" s="133" t="s">
        <v>589</v>
      </c>
      <c r="D29" s="133" t="s">
        <v>1154</v>
      </c>
      <c r="E29" s="131" t="s">
        <v>1399</v>
      </c>
      <c r="G29" s="132" t="s">
        <v>562</v>
      </c>
      <c r="I29" s="131" t="s">
        <v>569</v>
      </c>
    </row>
    <row r="30" spans="1:9" ht="84">
      <c r="A30" s="133"/>
      <c r="B30" s="133"/>
      <c r="C30" s="133"/>
      <c r="D30" s="133"/>
      <c r="E30" s="131" t="s">
        <v>1398</v>
      </c>
      <c r="G30" s="132" t="s">
        <v>562</v>
      </c>
    </row>
    <row r="31" spans="1:9" ht="105">
      <c r="A31" s="133" t="s">
        <v>580</v>
      </c>
      <c r="B31" s="133" t="s">
        <v>590</v>
      </c>
      <c r="C31" s="133" t="s">
        <v>591</v>
      </c>
      <c r="D31" s="133" t="s">
        <v>1154</v>
      </c>
      <c r="E31" s="131" t="s">
        <v>1165</v>
      </c>
      <c r="F31" s="131" t="s">
        <v>1127</v>
      </c>
      <c r="G31" s="132" t="s">
        <v>571</v>
      </c>
      <c r="H31" s="132" t="s">
        <v>592</v>
      </c>
      <c r="I31" s="131" t="s">
        <v>593</v>
      </c>
    </row>
    <row r="32" spans="1:9" ht="116">
      <c r="A32" s="133"/>
      <c r="B32" s="133"/>
      <c r="C32" s="133" t="s">
        <v>594</v>
      </c>
      <c r="D32" s="133" t="s">
        <v>1154</v>
      </c>
      <c r="E32" s="131" t="s">
        <v>1397</v>
      </c>
      <c r="G32" s="132" t="s">
        <v>595</v>
      </c>
      <c r="I32" s="131" t="s">
        <v>569</v>
      </c>
    </row>
    <row r="33" spans="1:9" ht="118">
      <c r="A33" s="133"/>
      <c r="B33" s="133"/>
      <c r="C33" s="133"/>
      <c r="D33" s="133"/>
      <c r="E33" s="131" t="s">
        <v>1396</v>
      </c>
      <c r="G33" s="132" t="s">
        <v>571</v>
      </c>
      <c r="H33" s="132" t="s">
        <v>562</v>
      </c>
    </row>
    <row r="34" spans="1:9" ht="201">
      <c r="A34" s="133" t="s">
        <v>580</v>
      </c>
      <c r="B34" s="133" t="s">
        <v>596</v>
      </c>
      <c r="C34" s="133" t="s">
        <v>597</v>
      </c>
      <c r="D34" s="133" t="s">
        <v>1159</v>
      </c>
      <c r="E34" s="131" t="s">
        <v>1395</v>
      </c>
      <c r="G34" s="132" t="s">
        <v>571</v>
      </c>
      <c r="H34" s="132" t="s">
        <v>562</v>
      </c>
      <c r="I34" s="131" t="s">
        <v>1081</v>
      </c>
    </row>
    <row r="35" spans="1:9" ht="101">
      <c r="A35" s="133"/>
      <c r="B35" s="133"/>
      <c r="C35" s="133"/>
      <c r="D35" s="133"/>
      <c r="E35" s="131" t="s">
        <v>1394</v>
      </c>
      <c r="G35" s="132" t="s">
        <v>563</v>
      </c>
    </row>
    <row r="36" spans="1:9" ht="150">
      <c r="A36" s="133"/>
      <c r="B36" s="133"/>
      <c r="C36" s="133" t="s">
        <v>598</v>
      </c>
      <c r="D36" s="133" t="s">
        <v>1159</v>
      </c>
      <c r="E36" s="131" t="s">
        <v>1166</v>
      </c>
      <c r="F36" s="131" t="s">
        <v>599</v>
      </c>
      <c r="G36" s="132" t="s">
        <v>571</v>
      </c>
      <c r="H36" s="132" t="s">
        <v>561</v>
      </c>
      <c r="I36" s="131" t="s">
        <v>1128</v>
      </c>
    </row>
    <row r="37" spans="1:9" ht="235">
      <c r="A37" s="133" t="s">
        <v>580</v>
      </c>
      <c r="B37" s="133" t="s">
        <v>601</v>
      </c>
      <c r="C37" s="133" t="s">
        <v>602</v>
      </c>
      <c r="D37" s="133" t="s">
        <v>1154</v>
      </c>
      <c r="E37" s="131" t="s">
        <v>1393</v>
      </c>
      <c r="G37" s="132" t="s">
        <v>571</v>
      </c>
      <c r="H37" s="132" t="s">
        <v>592</v>
      </c>
      <c r="I37" s="131" t="s">
        <v>988</v>
      </c>
    </row>
    <row r="38" spans="1:9" ht="84">
      <c r="A38" s="133"/>
      <c r="B38" s="133"/>
      <c r="C38" s="133"/>
      <c r="D38" s="133"/>
      <c r="E38" s="131" t="s">
        <v>1392</v>
      </c>
      <c r="G38" s="132" t="s">
        <v>568</v>
      </c>
    </row>
    <row r="39" spans="1:9" ht="150">
      <c r="A39" s="133"/>
      <c r="B39" s="133"/>
      <c r="C39" s="133" t="s">
        <v>603</v>
      </c>
      <c r="D39" s="133" t="s">
        <v>1154</v>
      </c>
      <c r="E39" s="131" t="s">
        <v>604</v>
      </c>
      <c r="G39" s="132" t="s">
        <v>1158</v>
      </c>
      <c r="I39" s="131" t="s">
        <v>569</v>
      </c>
    </row>
    <row r="40" spans="1:9" ht="82">
      <c r="A40" s="133" t="s">
        <v>580</v>
      </c>
      <c r="B40" s="133" t="s">
        <v>605</v>
      </c>
      <c r="C40" s="133" t="s">
        <v>606</v>
      </c>
      <c r="D40" s="133" t="s">
        <v>1167</v>
      </c>
      <c r="E40" s="131" t="s">
        <v>1391</v>
      </c>
      <c r="G40" s="132" t="s">
        <v>571</v>
      </c>
      <c r="H40" s="132" t="s">
        <v>561</v>
      </c>
      <c r="I40" s="131" t="s">
        <v>569</v>
      </c>
    </row>
    <row r="41" spans="1:9" ht="133">
      <c r="A41" s="133"/>
      <c r="B41" s="133"/>
      <c r="C41" s="133"/>
      <c r="D41" s="133"/>
      <c r="E41" s="131" t="s">
        <v>1390</v>
      </c>
      <c r="G41" s="132" t="s">
        <v>562</v>
      </c>
    </row>
    <row r="42" spans="1:9" ht="84">
      <c r="A42" s="133"/>
      <c r="B42" s="133"/>
      <c r="C42" s="133"/>
      <c r="D42" s="133"/>
      <c r="E42" s="131" t="s">
        <v>1389</v>
      </c>
      <c r="G42" s="132" t="s">
        <v>571</v>
      </c>
      <c r="H42" s="132" t="s">
        <v>561</v>
      </c>
    </row>
    <row r="43" spans="1:9" ht="105">
      <c r="A43" s="133" t="s">
        <v>580</v>
      </c>
      <c r="B43" s="133" t="s">
        <v>607</v>
      </c>
      <c r="C43" s="133" t="s">
        <v>608</v>
      </c>
      <c r="D43" s="133" t="s">
        <v>1159</v>
      </c>
      <c r="E43" s="131" t="s">
        <v>609</v>
      </c>
      <c r="G43" s="132" t="s">
        <v>1158</v>
      </c>
      <c r="I43" s="131" t="s">
        <v>1168</v>
      </c>
    </row>
    <row r="44" spans="1:9" ht="240">
      <c r="A44" s="133"/>
      <c r="B44" s="133"/>
      <c r="C44" s="133"/>
      <c r="E44" s="131" t="s">
        <v>1080</v>
      </c>
      <c r="G44" s="132" t="s">
        <v>571</v>
      </c>
      <c r="H44" s="132" t="s">
        <v>562</v>
      </c>
    </row>
    <row r="45" spans="1:9" ht="167">
      <c r="A45" s="133" t="s">
        <v>580</v>
      </c>
      <c r="B45" s="133" t="s">
        <v>610</v>
      </c>
      <c r="C45" s="133" t="s">
        <v>611</v>
      </c>
      <c r="D45" s="133" t="s">
        <v>1154</v>
      </c>
      <c r="E45" s="131" t="s">
        <v>1388</v>
      </c>
      <c r="G45" s="132" t="s">
        <v>571</v>
      </c>
      <c r="H45" s="132" t="s">
        <v>562</v>
      </c>
      <c r="I45" s="131" t="s">
        <v>612</v>
      </c>
    </row>
    <row r="46" spans="1:9" ht="84">
      <c r="A46" s="133"/>
      <c r="B46" s="133"/>
      <c r="C46" s="133"/>
      <c r="D46" s="133"/>
      <c r="E46" s="131" t="s">
        <v>1387</v>
      </c>
      <c r="G46" s="132" t="s">
        <v>613</v>
      </c>
    </row>
    <row r="47" spans="1:9" ht="218">
      <c r="A47" s="133" t="s">
        <v>580</v>
      </c>
      <c r="B47" s="133" t="s">
        <v>614</v>
      </c>
      <c r="C47" s="133" t="s">
        <v>615</v>
      </c>
      <c r="D47" s="133" t="s">
        <v>1154</v>
      </c>
      <c r="E47" s="131" t="s">
        <v>1386</v>
      </c>
      <c r="G47" s="132" t="s">
        <v>571</v>
      </c>
      <c r="H47" s="132" t="s">
        <v>562</v>
      </c>
      <c r="I47" s="131" t="s">
        <v>612</v>
      </c>
    </row>
    <row r="48" spans="1:9" ht="84">
      <c r="A48" s="133"/>
      <c r="B48" s="133"/>
      <c r="C48" s="133"/>
      <c r="D48" s="133"/>
      <c r="E48" s="131" t="s">
        <v>1385</v>
      </c>
      <c r="G48" s="132" t="s">
        <v>613</v>
      </c>
    </row>
    <row r="49" spans="1:9" ht="133">
      <c r="A49" s="133" t="s">
        <v>580</v>
      </c>
      <c r="B49" s="133" t="s">
        <v>616</v>
      </c>
      <c r="C49" s="133" t="s">
        <v>1079</v>
      </c>
      <c r="D49" s="133" t="s">
        <v>1154</v>
      </c>
      <c r="E49" s="131" t="s">
        <v>1384</v>
      </c>
      <c r="G49" s="132" t="s">
        <v>571</v>
      </c>
      <c r="H49" s="132" t="s">
        <v>562</v>
      </c>
      <c r="I49" s="131" t="s">
        <v>612</v>
      </c>
    </row>
    <row r="50" spans="1:9" ht="135">
      <c r="A50" s="133"/>
      <c r="B50" s="133"/>
      <c r="C50" s="133"/>
      <c r="D50" s="133"/>
      <c r="E50" s="131" t="s">
        <v>1383</v>
      </c>
      <c r="G50" s="132" t="s">
        <v>613</v>
      </c>
    </row>
    <row r="51" spans="1:9" ht="195">
      <c r="A51" s="133" t="s">
        <v>346</v>
      </c>
      <c r="B51" s="133" t="s">
        <v>617</v>
      </c>
      <c r="C51" s="133" t="s">
        <v>618</v>
      </c>
      <c r="D51" s="133" t="s">
        <v>1154</v>
      </c>
      <c r="E51" s="131" t="s">
        <v>1169</v>
      </c>
      <c r="F51" s="131" t="s">
        <v>1170</v>
      </c>
      <c r="G51" s="132" t="s">
        <v>556</v>
      </c>
      <c r="I51" s="131" t="s">
        <v>569</v>
      </c>
    </row>
    <row r="52" spans="1:9" ht="328">
      <c r="A52" s="133" t="s">
        <v>346</v>
      </c>
      <c r="B52" s="133" t="s">
        <v>619</v>
      </c>
      <c r="C52" s="133" t="s">
        <v>620</v>
      </c>
      <c r="D52" s="133" t="s">
        <v>1154</v>
      </c>
      <c r="E52" s="131" t="s">
        <v>1171</v>
      </c>
      <c r="F52" s="131" t="s">
        <v>1170</v>
      </c>
      <c r="G52" s="132" t="s">
        <v>556</v>
      </c>
      <c r="I52" s="131" t="s">
        <v>621</v>
      </c>
    </row>
    <row r="53" spans="1:9" ht="409.6">
      <c r="A53" s="133"/>
      <c r="B53" s="133"/>
      <c r="C53" s="133" t="s">
        <v>622</v>
      </c>
      <c r="D53" s="133" t="s">
        <v>1154</v>
      </c>
      <c r="E53" s="131" t="s">
        <v>1382</v>
      </c>
      <c r="G53" s="132" t="s">
        <v>1172</v>
      </c>
      <c r="I53" s="131" t="s">
        <v>1078</v>
      </c>
    </row>
    <row r="54" spans="1:9" ht="387">
      <c r="A54" s="133"/>
      <c r="B54" s="133"/>
      <c r="C54" s="133"/>
      <c r="D54" s="133"/>
      <c r="E54" s="131" t="s">
        <v>1381</v>
      </c>
      <c r="F54" s="131" t="s">
        <v>1173</v>
      </c>
      <c r="G54" s="132" t="s">
        <v>1172</v>
      </c>
    </row>
    <row r="55" spans="1:9" ht="254">
      <c r="A55" s="133" t="s">
        <v>346</v>
      </c>
      <c r="B55" s="133" t="s">
        <v>624</v>
      </c>
      <c r="C55" s="133" t="s">
        <v>625</v>
      </c>
      <c r="D55" s="133" t="s">
        <v>1159</v>
      </c>
      <c r="E55" s="131" t="s">
        <v>1380</v>
      </c>
      <c r="G55" s="132" t="s">
        <v>563</v>
      </c>
      <c r="I55" s="131" t="s">
        <v>564</v>
      </c>
    </row>
    <row r="56" spans="1:9" ht="369">
      <c r="A56" s="133"/>
      <c r="B56" s="133"/>
      <c r="C56" s="133" t="s">
        <v>626</v>
      </c>
      <c r="D56" s="133" t="s">
        <v>1154</v>
      </c>
      <c r="E56" s="131" t="s">
        <v>1379</v>
      </c>
      <c r="G56" s="132" t="s">
        <v>1158</v>
      </c>
      <c r="I56" s="131" t="s">
        <v>569</v>
      </c>
    </row>
    <row r="57" spans="1:9" ht="84">
      <c r="A57" s="133"/>
      <c r="B57" s="133"/>
      <c r="C57" s="133"/>
      <c r="D57" s="133"/>
      <c r="E57" s="131" t="s">
        <v>1378</v>
      </c>
      <c r="G57" s="132" t="s">
        <v>613</v>
      </c>
    </row>
    <row r="58" spans="1:9" ht="195">
      <c r="A58" s="133" t="s">
        <v>580</v>
      </c>
      <c r="B58" s="133" t="s">
        <v>627</v>
      </c>
      <c r="C58" s="133" t="s">
        <v>628</v>
      </c>
      <c r="D58" s="133" t="s">
        <v>1154</v>
      </c>
      <c r="E58" s="131" t="s">
        <v>1174</v>
      </c>
      <c r="F58" s="131" t="s">
        <v>1161</v>
      </c>
      <c r="G58" s="132" t="s">
        <v>556</v>
      </c>
      <c r="I58" s="131" t="s">
        <v>623</v>
      </c>
    </row>
    <row r="59" spans="1:9" ht="385">
      <c r="A59" s="133" t="s">
        <v>580</v>
      </c>
      <c r="B59" s="133" t="s">
        <v>629</v>
      </c>
      <c r="C59" s="133" t="s">
        <v>630</v>
      </c>
      <c r="D59" s="133" t="s">
        <v>1154</v>
      </c>
      <c r="E59" s="131" t="s">
        <v>1377</v>
      </c>
      <c r="F59" s="131" t="s">
        <v>631</v>
      </c>
      <c r="G59" s="132" t="s">
        <v>1172</v>
      </c>
      <c r="I59" s="131" t="s">
        <v>632</v>
      </c>
    </row>
    <row r="60" spans="1:9" ht="339">
      <c r="A60" s="133"/>
      <c r="B60" s="133"/>
      <c r="C60" s="133"/>
      <c r="D60" s="133"/>
      <c r="E60" s="131" t="s">
        <v>1376</v>
      </c>
      <c r="G60" s="132" t="s">
        <v>563</v>
      </c>
    </row>
    <row r="61" spans="1:9" ht="75">
      <c r="A61" s="133"/>
      <c r="B61" s="133"/>
      <c r="C61" s="133" t="s">
        <v>633</v>
      </c>
      <c r="D61" s="133" t="s">
        <v>1154</v>
      </c>
      <c r="E61" s="131" t="s">
        <v>634</v>
      </c>
      <c r="G61" s="132" t="s">
        <v>568</v>
      </c>
      <c r="I61" s="131" t="s">
        <v>600</v>
      </c>
    </row>
    <row r="62" spans="1:9" ht="167">
      <c r="A62" s="133" t="s">
        <v>580</v>
      </c>
      <c r="B62" s="133" t="s">
        <v>635</v>
      </c>
      <c r="C62" s="133" t="s">
        <v>636</v>
      </c>
      <c r="D62" s="133" t="s">
        <v>1159</v>
      </c>
      <c r="E62" s="131" t="s">
        <v>1375</v>
      </c>
      <c r="G62" s="132" t="s">
        <v>1158</v>
      </c>
      <c r="I62" s="131" t="s">
        <v>998</v>
      </c>
    </row>
    <row r="63" spans="1:9" ht="84">
      <c r="A63" s="133"/>
      <c r="B63" s="133"/>
      <c r="C63" s="133"/>
      <c r="D63" s="133"/>
      <c r="E63" s="131" t="s">
        <v>1374</v>
      </c>
      <c r="G63" s="132" t="s">
        <v>568</v>
      </c>
    </row>
    <row r="64" spans="1:9" ht="195">
      <c r="A64" s="133" t="s">
        <v>580</v>
      </c>
      <c r="B64" s="133" t="s">
        <v>637</v>
      </c>
      <c r="C64" s="133" t="s">
        <v>638</v>
      </c>
      <c r="D64" s="133" t="s">
        <v>1154</v>
      </c>
      <c r="E64" s="131" t="s">
        <v>1373</v>
      </c>
      <c r="G64" s="132" t="s">
        <v>595</v>
      </c>
      <c r="I64" s="131" t="s">
        <v>569</v>
      </c>
    </row>
    <row r="65" spans="1:9" ht="150">
      <c r="A65" s="133"/>
      <c r="B65" s="133"/>
      <c r="C65" s="133" t="s">
        <v>639</v>
      </c>
      <c r="D65" s="133" t="s">
        <v>1154</v>
      </c>
      <c r="E65" s="131" t="s">
        <v>1372</v>
      </c>
      <c r="G65" s="132" t="s">
        <v>595</v>
      </c>
      <c r="I65" s="131" t="s">
        <v>640</v>
      </c>
    </row>
    <row r="66" spans="1:9" ht="152">
      <c r="A66" s="133"/>
      <c r="B66" s="133"/>
      <c r="C66" s="133"/>
      <c r="D66" s="133"/>
      <c r="E66" s="131" t="s">
        <v>1371</v>
      </c>
      <c r="G66" s="132" t="s">
        <v>571</v>
      </c>
      <c r="H66" s="132" t="s">
        <v>562</v>
      </c>
    </row>
    <row r="67" spans="1:9" ht="133">
      <c r="A67" s="133"/>
      <c r="B67" s="133"/>
      <c r="C67" s="133" t="s">
        <v>641</v>
      </c>
      <c r="D67" s="133" t="s">
        <v>1154</v>
      </c>
      <c r="E67" s="131" t="s">
        <v>1370</v>
      </c>
      <c r="G67" s="132" t="s">
        <v>568</v>
      </c>
      <c r="I67" s="131" t="s">
        <v>569</v>
      </c>
    </row>
    <row r="68" spans="1:9" ht="84">
      <c r="A68" s="133"/>
      <c r="B68" s="133"/>
      <c r="C68" s="133"/>
      <c r="D68" s="133"/>
      <c r="E68" s="131" t="s">
        <v>1369</v>
      </c>
      <c r="G68" s="132" t="s">
        <v>613</v>
      </c>
    </row>
    <row r="69" spans="1:9" ht="303">
      <c r="A69" s="133" t="s">
        <v>580</v>
      </c>
      <c r="B69" s="133" t="s">
        <v>642</v>
      </c>
      <c r="C69" s="133" t="s">
        <v>1077</v>
      </c>
      <c r="D69" s="133" t="s">
        <v>1159</v>
      </c>
      <c r="E69" s="131" t="s">
        <v>1368</v>
      </c>
      <c r="G69" s="132" t="s">
        <v>571</v>
      </c>
      <c r="H69" s="132" t="s">
        <v>592</v>
      </c>
      <c r="I69" s="131" t="s">
        <v>643</v>
      </c>
    </row>
    <row r="70" spans="1:9" ht="237">
      <c r="A70" s="133"/>
      <c r="B70" s="133"/>
      <c r="C70" s="133"/>
      <c r="D70" s="133"/>
      <c r="E70" s="131" t="s">
        <v>1367</v>
      </c>
      <c r="G70" s="132" t="s">
        <v>571</v>
      </c>
      <c r="H70" s="132" t="s">
        <v>592</v>
      </c>
    </row>
    <row r="71" spans="1:9" ht="135">
      <c r="A71" s="133"/>
      <c r="B71" s="133"/>
      <c r="C71" s="133" t="s">
        <v>644</v>
      </c>
      <c r="D71" s="133" t="s">
        <v>1159</v>
      </c>
      <c r="E71" s="131" t="s">
        <v>1076</v>
      </c>
      <c r="G71" s="132" t="s">
        <v>571</v>
      </c>
      <c r="H71" s="132" t="s">
        <v>592</v>
      </c>
      <c r="I71" s="131" t="s">
        <v>643</v>
      </c>
    </row>
    <row r="72" spans="1:9" ht="165">
      <c r="A72" s="133"/>
      <c r="B72" s="133"/>
      <c r="C72" s="133" t="s">
        <v>645</v>
      </c>
      <c r="D72" s="133" t="s">
        <v>1154</v>
      </c>
      <c r="E72" s="131" t="s">
        <v>1075</v>
      </c>
      <c r="G72" s="132" t="s">
        <v>571</v>
      </c>
      <c r="H72" s="132" t="s">
        <v>592</v>
      </c>
      <c r="I72" s="131" t="s">
        <v>643</v>
      </c>
    </row>
    <row r="73" spans="1:9" ht="237">
      <c r="A73" s="133"/>
      <c r="B73" s="133"/>
      <c r="C73" s="133" t="s">
        <v>1074</v>
      </c>
      <c r="D73" s="133" t="s">
        <v>1159</v>
      </c>
      <c r="E73" s="131" t="s">
        <v>1366</v>
      </c>
      <c r="G73" s="132" t="s">
        <v>568</v>
      </c>
    </row>
    <row r="74" spans="1:9" ht="84">
      <c r="A74" s="133"/>
      <c r="B74" s="133"/>
      <c r="C74" s="133"/>
      <c r="E74" s="131" t="s">
        <v>1365</v>
      </c>
      <c r="G74" s="132" t="s">
        <v>571</v>
      </c>
      <c r="H74" s="132" t="s">
        <v>561</v>
      </c>
    </row>
    <row r="75" spans="1:9" ht="409.6">
      <c r="A75" s="133" t="s">
        <v>580</v>
      </c>
      <c r="B75" s="133" t="s">
        <v>646</v>
      </c>
      <c r="C75" s="133" t="s">
        <v>647</v>
      </c>
      <c r="D75" s="133" t="s">
        <v>1154</v>
      </c>
      <c r="E75" s="131" t="s">
        <v>1073</v>
      </c>
      <c r="F75" s="131" t="s">
        <v>1129</v>
      </c>
      <c r="G75" s="132" t="s">
        <v>571</v>
      </c>
      <c r="H75" s="132" t="s">
        <v>595</v>
      </c>
      <c r="I75" s="131" t="s">
        <v>643</v>
      </c>
    </row>
    <row r="76" spans="1:9" ht="116">
      <c r="A76" s="133" t="s">
        <v>346</v>
      </c>
      <c r="B76" s="133" t="s">
        <v>648</v>
      </c>
      <c r="C76" s="133" t="s">
        <v>649</v>
      </c>
      <c r="D76" s="133" t="s">
        <v>1175</v>
      </c>
      <c r="E76" s="131" t="s">
        <v>1364</v>
      </c>
      <c r="G76" s="132" t="s">
        <v>568</v>
      </c>
      <c r="I76" s="131" t="s">
        <v>564</v>
      </c>
    </row>
    <row r="77" spans="1:9" ht="67">
      <c r="A77" s="133"/>
      <c r="B77" s="133"/>
      <c r="C77" s="133"/>
      <c r="D77" s="133"/>
      <c r="E77" s="131" t="s">
        <v>1362</v>
      </c>
      <c r="G77" s="132" t="s">
        <v>561</v>
      </c>
    </row>
    <row r="78" spans="1:9" ht="75">
      <c r="A78" s="133"/>
      <c r="B78" s="133"/>
      <c r="C78" s="133"/>
      <c r="E78" s="131" t="s">
        <v>1176</v>
      </c>
      <c r="G78" s="132" t="s">
        <v>568</v>
      </c>
    </row>
    <row r="79" spans="1:9" ht="184">
      <c r="A79" s="133"/>
      <c r="B79" s="133"/>
      <c r="C79" s="133" t="s">
        <v>650</v>
      </c>
      <c r="D79" s="133" t="s">
        <v>1154</v>
      </c>
      <c r="E79" s="131" t="s">
        <v>1363</v>
      </c>
      <c r="G79" s="132" t="s">
        <v>571</v>
      </c>
      <c r="H79" s="132" t="s">
        <v>561</v>
      </c>
      <c r="I79" s="131" t="s">
        <v>564</v>
      </c>
    </row>
    <row r="80" spans="1:9" ht="67">
      <c r="A80" s="133"/>
      <c r="B80" s="133"/>
      <c r="C80" s="133"/>
      <c r="D80" s="133"/>
      <c r="E80" s="131" t="s">
        <v>1362</v>
      </c>
      <c r="G80" s="132" t="s">
        <v>561</v>
      </c>
    </row>
    <row r="81" spans="1:9" ht="169">
      <c r="A81" s="133"/>
      <c r="B81" s="133"/>
      <c r="C81" s="133"/>
      <c r="E81" s="131" t="s">
        <v>1361</v>
      </c>
      <c r="G81" s="132" t="s">
        <v>571</v>
      </c>
      <c r="H81" s="132" t="s">
        <v>561</v>
      </c>
    </row>
    <row r="82" spans="1:9" ht="167">
      <c r="A82" s="133" t="s">
        <v>346</v>
      </c>
      <c r="B82" s="133" t="s">
        <v>651</v>
      </c>
      <c r="C82" s="133" t="s">
        <v>652</v>
      </c>
      <c r="D82" s="133" t="s">
        <v>1154</v>
      </c>
      <c r="E82" s="131" t="s">
        <v>1360</v>
      </c>
      <c r="G82" s="132" t="s">
        <v>571</v>
      </c>
      <c r="H82" s="132" t="s">
        <v>561</v>
      </c>
      <c r="I82" s="131" t="s">
        <v>564</v>
      </c>
    </row>
    <row r="83" spans="1:9" ht="84">
      <c r="A83" s="133"/>
      <c r="B83" s="133"/>
      <c r="C83" s="133"/>
      <c r="D83" s="133"/>
      <c r="E83" s="131" t="s">
        <v>1359</v>
      </c>
      <c r="G83" s="132" t="s">
        <v>561</v>
      </c>
    </row>
    <row r="84" spans="1:9" ht="105">
      <c r="A84" s="133"/>
      <c r="B84" s="133"/>
      <c r="C84" s="133"/>
      <c r="E84" s="131" t="s">
        <v>1177</v>
      </c>
      <c r="G84" s="132" t="s">
        <v>571</v>
      </c>
      <c r="H84" s="132" t="s">
        <v>561</v>
      </c>
    </row>
    <row r="85" spans="1:9" ht="269">
      <c r="A85" s="133"/>
      <c r="B85" s="133"/>
      <c r="C85" s="133" t="s">
        <v>1178</v>
      </c>
      <c r="D85" s="133" t="s">
        <v>1179</v>
      </c>
      <c r="E85" s="131" t="s">
        <v>1358</v>
      </c>
      <c r="G85" s="132" t="s">
        <v>568</v>
      </c>
      <c r="I85" s="131" t="s">
        <v>564</v>
      </c>
    </row>
    <row r="86" spans="1:9" ht="84">
      <c r="A86" s="133"/>
      <c r="B86" s="133"/>
      <c r="C86" s="133"/>
      <c r="D86" s="133"/>
      <c r="E86" s="131" t="s">
        <v>1357</v>
      </c>
      <c r="G86" s="132" t="s">
        <v>571</v>
      </c>
      <c r="H86" s="132" t="s">
        <v>561</v>
      </c>
    </row>
    <row r="87" spans="1:9" ht="120">
      <c r="A87" s="133"/>
      <c r="B87" s="133"/>
      <c r="C87" s="133" t="s">
        <v>1180</v>
      </c>
      <c r="D87" s="133" t="s">
        <v>1179</v>
      </c>
      <c r="E87" s="131" t="s">
        <v>1181</v>
      </c>
      <c r="G87" s="132" t="s">
        <v>571</v>
      </c>
      <c r="H87" s="132" t="s">
        <v>561</v>
      </c>
      <c r="I87" s="131" t="s">
        <v>564</v>
      </c>
    </row>
    <row r="88" spans="1:9" ht="90">
      <c r="A88" s="133" t="s">
        <v>580</v>
      </c>
      <c r="B88" s="133" t="s">
        <v>653</v>
      </c>
      <c r="C88" s="133" t="s">
        <v>654</v>
      </c>
      <c r="D88" s="133" t="s">
        <v>1154</v>
      </c>
      <c r="E88" s="131" t="s">
        <v>1182</v>
      </c>
      <c r="G88" s="132" t="s">
        <v>568</v>
      </c>
      <c r="I88" s="131" t="s">
        <v>1183</v>
      </c>
    </row>
    <row r="89" spans="1:9" ht="105">
      <c r="A89" s="133"/>
      <c r="B89" s="133"/>
      <c r="C89" s="133" t="s">
        <v>655</v>
      </c>
      <c r="D89" s="133" t="s">
        <v>1154</v>
      </c>
      <c r="E89" s="131" t="s">
        <v>1130</v>
      </c>
      <c r="F89" s="131" t="s">
        <v>1131</v>
      </c>
      <c r="G89" s="132" t="s">
        <v>568</v>
      </c>
      <c r="I89" s="131" t="s">
        <v>1183</v>
      </c>
    </row>
    <row r="90" spans="1:9" ht="133">
      <c r="A90" s="133" t="s">
        <v>580</v>
      </c>
      <c r="B90" s="133" t="s">
        <v>656</v>
      </c>
      <c r="C90" s="133" t="s">
        <v>657</v>
      </c>
      <c r="D90" s="133" t="s">
        <v>1154</v>
      </c>
      <c r="E90" s="131" t="s">
        <v>1356</v>
      </c>
      <c r="G90" s="132" t="s">
        <v>571</v>
      </c>
      <c r="H90" s="132" t="s">
        <v>561</v>
      </c>
      <c r="I90" s="131" t="s">
        <v>1183</v>
      </c>
    </row>
    <row r="91" spans="1:9" ht="101">
      <c r="A91" s="133"/>
      <c r="B91" s="133"/>
      <c r="C91" s="133"/>
      <c r="D91" s="133"/>
      <c r="E91" s="131" t="s">
        <v>1355</v>
      </c>
      <c r="G91" s="132" t="s">
        <v>571</v>
      </c>
      <c r="H91" s="132" t="s">
        <v>561</v>
      </c>
    </row>
    <row r="92" spans="1:9" ht="269">
      <c r="A92" s="133" t="s">
        <v>580</v>
      </c>
      <c r="B92" s="133" t="s">
        <v>658</v>
      </c>
      <c r="C92" s="133" t="s">
        <v>659</v>
      </c>
      <c r="D92" s="133" t="s">
        <v>1154</v>
      </c>
      <c r="E92" s="131" t="s">
        <v>1354</v>
      </c>
      <c r="G92" s="132" t="s">
        <v>568</v>
      </c>
      <c r="I92" s="131" t="s">
        <v>1183</v>
      </c>
    </row>
    <row r="93" spans="1:9" ht="203">
      <c r="A93" s="133"/>
      <c r="B93" s="133"/>
      <c r="C93" s="133"/>
      <c r="D93" s="133"/>
      <c r="E93" s="131" t="s">
        <v>1353</v>
      </c>
      <c r="G93" s="132" t="s">
        <v>568</v>
      </c>
    </row>
    <row r="94" spans="1:9" ht="165">
      <c r="A94" s="133" t="s">
        <v>580</v>
      </c>
      <c r="B94" s="133" t="s">
        <v>1184</v>
      </c>
      <c r="C94" s="133" t="s">
        <v>1185</v>
      </c>
      <c r="D94" s="133" t="s">
        <v>1179</v>
      </c>
      <c r="E94" s="131" t="s">
        <v>1186</v>
      </c>
      <c r="G94" s="132" t="s">
        <v>571</v>
      </c>
      <c r="H94" s="132" t="s">
        <v>561</v>
      </c>
      <c r="I94" s="131" t="s">
        <v>1183</v>
      </c>
    </row>
    <row r="95" spans="1:9" ht="105">
      <c r="A95" s="133" t="s">
        <v>580</v>
      </c>
      <c r="B95" s="133" t="s">
        <v>660</v>
      </c>
      <c r="C95" s="133" t="s">
        <v>661</v>
      </c>
      <c r="D95" s="133" t="s">
        <v>1154</v>
      </c>
      <c r="E95" s="131" t="s">
        <v>662</v>
      </c>
      <c r="G95" s="132" t="s">
        <v>568</v>
      </c>
      <c r="I95" s="131" t="s">
        <v>663</v>
      </c>
    </row>
    <row r="96" spans="1:9" ht="201">
      <c r="A96" s="133" t="s">
        <v>580</v>
      </c>
      <c r="B96" s="133" t="s">
        <v>664</v>
      </c>
      <c r="C96" s="133" t="s">
        <v>665</v>
      </c>
      <c r="D96" s="133" t="s">
        <v>1159</v>
      </c>
      <c r="E96" s="131" t="s">
        <v>1352</v>
      </c>
      <c r="G96" s="132" t="s">
        <v>1158</v>
      </c>
      <c r="I96" s="131" t="s">
        <v>666</v>
      </c>
    </row>
    <row r="97" spans="1:9" ht="67">
      <c r="A97" s="133"/>
      <c r="B97" s="133"/>
      <c r="C97" s="133"/>
      <c r="D97" s="133"/>
      <c r="E97" s="131" t="s">
        <v>1351</v>
      </c>
      <c r="G97" s="132" t="s">
        <v>568</v>
      </c>
    </row>
    <row r="98" spans="1:9" ht="135">
      <c r="A98" s="133" t="s">
        <v>580</v>
      </c>
      <c r="B98" s="133" t="s">
        <v>667</v>
      </c>
      <c r="C98" s="133" t="s">
        <v>668</v>
      </c>
      <c r="D98" s="133" t="s">
        <v>1154</v>
      </c>
      <c r="E98" s="131" t="s">
        <v>1132</v>
      </c>
      <c r="G98" s="132" t="s">
        <v>568</v>
      </c>
      <c r="I98" s="131" t="s">
        <v>1183</v>
      </c>
    </row>
    <row r="99" spans="1:9" ht="195">
      <c r="A99" s="133"/>
      <c r="B99" s="133"/>
      <c r="C99" s="133" t="s">
        <v>669</v>
      </c>
      <c r="D99" s="133" t="s">
        <v>1154</v>
      </c>
      <c r="E99" s="131" t="s">
        <v>1133</v>
      </c>
      <c r="G99" s="132" t="s">
        <v>571</v>
      </c>
      <c r="H99" s="132" t="s">
        <v>561</v>
      </c>
      <c r="I99" s="131" t="s">
        <v>1183</v>
      </c>
    </row>
    <row r="100" spans="1:9" ht="150">
      <c r="A100" s="133" t="s">
        <v>580</v>
      </c>
      <c r="B100" s="133" t="s">
        <v>670</v>
      </c>
      <c r="C100" s="133" t="s">
        <v>671</v>
      </c>
      <c r="D100" s="133" t="s">
        <v>1187</v>
      </c>
      <c r="E100" s="131" t="s">
        <v>1072</v>
      </c>
      <c r="G100" s="132" t="s">
        <v>571</v>
      </c>
      <c r="H100" s="132" t="s">
        <v>561</v>
      </c>
      <c r="I100" s="131" t="s">
        <v>672</v>
      </c>
    </row>
    <row r="101" spans="1:9" ht="60">
      <c r="A101" s="133"/>
      <c r="B101" s="133"/>
      <c r="C101" s="133"/>
      <c r="E101" s="131" t="s">
        <v>997</v>
      </c>
      <c r="G101" s="132" t="s">
        <v>571</v>
      </c>
      <c r="H101" s="132" t="s">
        <v>561</v>
      </c>
    </row>
    <row r="102" spans="1:9" ht="133">
      <c r="A102" s="133" t="s">
        <v>580</v>
      </c>
      <c r="B102" s="133" t="s">
        <v>673</v>
      </c>
      <c r="C102" s="133" t="s">
        <v>674</v>
      </c>
      <c r="D102" s="133" t="s">
        <v>1154</v>
      </c>
      <c r="E102" s="131" t="s">
        <v>1350</v>
      </c>
      <c r="G102" s="132" t="s">
        <v>568</v>
      </c>
      <c r="I102" s="131" t="s">
        <v>1183</v>
      </c>
    </row>
    <row r="103" spans="1:9" ht="84">
      <c r="A103" s="133"/>
      <c r="B103" s="133"/>
      <c r="C103" s="133"/>
      <c r="D103" s="133"/>
      <c r="E103" s="131" t="s">
        <v>1349</v>
      </c>
      <c r="G103" s="132" t="s">
        <v>571</v>
      </c>
      <c r="H103" s="132" t="s">
        <v>561</v>
      </c>
    </row>
    <row r="104" spans="1:9" ht="225">
      <c r="A104" s="133" t="s">
        <v>580</v>
      </c>
      <c r="B104" s="133" t="s">
        <v>675</v>
      </c>
      <c r="C104" s="133" t="s">
        <v>676</v>
      </c>
      <c r="D104" s="133" t="s">
        <v>1159</v>
      </c>
      <c r="E104" s="131" t="s">
        <v>1188</v>
      </c>
      <c r="G104" s="132" t="s">
        <v>1158</v>
      </c>
      <c r="I104" s="131" t="s">
        <v>677</v>
      </c>
    </row>
    <row r="105" spans="1:9" ht="99">
      <c r="A105" s="133" t="s">
        <v>580</v>
      </c>
      <c r="B105" s="133" t="s">
        <v>678</v>
      </c>
      <c r="C105" s="133" t="s">
        <v>679</v>
      </c>
      <c r="D105" s="133" t="s">
        <v>1154</v>
      </c>
      <c r="E105" s="131" t="s">
        <v>1348</v>
      </c>
      <c r="G105" s="132" t="s">
        <v>1158</v>
      </c>
      <c r="I105" s="131" t="s">
        <v>569</v>
      </c>
    </row>
    <row r="106" spans="1:9" ht="133">
      <c r="A106" s="133"/>
      <c r="B106" s="133"/>
      <c r="C106" s="133"/>
      <c r="D106" s="133"/>
      <c r="E106" s="131" t="s">
        <v>1347</v>
      </c>
      <c r="G106" s="132" t="s">
        <v>568</v>
      </c>
    </row>
    <row r="107" spans="1:9" ht="84">
      <c r="A107" s="133"/>
      <c r="B107" s="133"/>
      <c r="C107" s="133"/>
      <c r="D107" s="133"/>
      <c r="E107" s="131" t="s">
        <v>1346</v>
      </c>
      <c r="G107" s="132" t="s">
        <v>568</v>
      </c>
    </row>
    <row r="108" spans="1:9" ht="120">
      <c r="A108" s="133" t="s">
        <v>580</v>
      </c>
      <c r="B108" s="133" t="s">
        <v>1189</v>
      </c>
      <c r="C108" s="133" t="s">
        <v>1190</v>
      </c>
      <c r="D108" s="133" t="s">
        <v>1179</v>
      </c>
      <c r="E108" s="131" t="s">
        <v>1191</v>
      </c>
      <c r="F108" s="131" t="s">
        <v>1023</v>
      </c>
      <c r="G108" s="132" t="s">
        <v>568</v>
      </c>
      <c r="H108" s="132" t="s">
        <v>1135</v>
      </c>
      <c r="I108" s="131" t="s">
        <v>1183</v>
      </c>
    </row>
    <row r="109" spans="1:9" ht="235">
      <c r="A109" s="133" t="s">
        <v>346</v>
      </c>
      <c r="B109" s="133" t="s">
        <v>680</v>
      </c>
      <c r="C109" s="133" t="s">
        <v>681</v>
      </c>
      <c r="D109" s="133" t="s">
        <v>1159</v>
      </c>
      <c r="E109" s="131" t="s">
        <v>1345</v>
      </c>
      <c r="G109" s="132" t="s">
        <v>1158</v>
      </c>
      <c r="I109" s="131" t="s">
        <v>1192</v>
      </c>
    </row>
    <row r="110" spans="1:9" ht="116">
      <c r="A110" s="133"/>
      <c r="B110" s="133"/>
      <c r="C110" s="133"/>
      <c r="D110" s="133"/>
      <c r="E110" s="131" t="s">
        <v>1344</v>
      </c>
      <c r="G110" s="132" t="s">
        <v>1158</v>
      </c>
    </row>
    <row r="111" spans="1:9" ht="133">
      <c r="A111" s="133"/>
      <c r="B111" s="133"/>
      <c r="C111" s="133"/>
      <c r="D111" s="133"/>
      <c r="E111" s="131" t="s">
        <v>1343</v>
      </c>
      <c r="G111" s="132" t="s">
        <v>1158</v>
      </c>
    </row>
    <row r="112" spans="1:9" ht="75">
      <c r="A112" s="133"/>
      <c r="B112" s="133"/>
      <c r="C112" s="133"/>
      <c r="D112" s="133"/>
      <c r="E112" s="131" t="s">
        <v>1342</v>
      </c>
      <c r="F112" s="131" t="s">
        <v>1161</v>
      </c>
      <c r="G112" s="132" t="s">
        <v>556</v>
      </c>
    </row>
    <row r="113" spans="1:9" ht="201">
      <c r="A113" s="133" t="s">
        <v>346</v>
      </c>
      <c r="B113" s="133" t="s">
        <v>682</v>
      </c>
      <c r="C113" s="133" t="s">
        <v>683</v>
      </c>
      <c r="D113" s="133" t="s">
        <v>1159</v>
      </c>
      <c r="E113" s="131" t="s">
        <v>1341</v>
      </c>
      <c r="G113" s="132" t="s">
        <v>556</v>
      </c>
      <c r="H113" s="132" t="s">
        <v>1172</v>
      </c>
      <c r="I113" s="131" t="s">
        <v>684</v>
      </c>
    </row>
    <row r="114" spans="1:9" ht="169">
      <c r="A114" s="133"/>
      <c r="B114" s="133"/>
      <c r="C114" s="133"/>
      <c r="D114" s="133"/>
      <c r="E114" s="131" t="s">
        <v>1340</v>
      </c>
      <c r="G114" s="132" t="s">
        <v>556</v>
      </c>
      <c r="H114" s="132" t="s">
        <v>561</v>
      </c>
    </row>
    <row r="115" spans="1:9" ht="150">
      <c r="A115" s="133" t="s">
        <v>580</v>
      </c>
      <c r="B115" s="133" t="s">
        <v>685</v>
      </c>
      <c r="C115" s="133" t="s">
        <v>686</v>
      </c>
      <c r="D115" s="133" t="s">
        <v>1159</v>
      </c>
      <c r="E115" s="131" t="s">
        <v>1193</v>
      </c>
      <c r="F115" s="131" t="s">
        <v>1161</v>
      </c>
      <c r="G115" s="132" t="s">
        <v>556</v>
      </c>
      <c r="I115" s="131" t="s">
        <v>687</v>
      </c>
    </row>
    <row r="116" spans="1:9" ht="150">
      <c r="A116" s="133" t="s">
        <v>580</v>
      </c>
      <c r="B116" s="133" t="s">
        <v>688</v>
      </c>
      <c r="C116" s="133" t="s">
        <v>689</v>
      </c>
      <c r="D116" s="133" t="s">
        <v>1194</v>
      </c>
      <c r="E116" s="131" t="s">
        <v>1339</v>
      </c>
      <c r="G116" s="132" t="s">
        <v>1158</v>
      </c>
      <c r="I116" s="131" t="s">
        <v>1071</v>
      </c>
    </row>
    <row r="117" spans="1:9" ht="67">
      <c r="A117" s="133"/>
      <c r="B117" s="133"/>
      <c r="C117" s="133"/>
      <c r="D117" s="133"/>
      <c r="E117" s="131" t="s">
        <v>1338</v>
      </c>
      <c r="G117" s="132" t="s">
        <v>1158</v>
      </c>
    </row>
    <row r="118" spans="1:9" ht="150">
      <c r="A118" s="133" t="s">
        <v>580</v>
      </c>
      <c r="B118" s="133" t="s">
        <v>690</v>
      </c>
      <c r="C118" s="133" t="s">
        <v>691</v>
      </c>
      <c r="D118" s="133" t="s">
        <v>1159</v>
      </c>
      <c r="E118" s="131" t="s">
        <v>1070</v>
      </c>
      <c r="G118" s="132" t="s">
        <v>1158</v>
      </c>
      <c r="I118" s="131" t="s">
        <v>1069</v>
      </c>
    </row>
    <row r="119" spans="1:9" ht="105">
      <c r="A119" s="133"/>
      <c r="B119" s="133"/>
      <c r="C119" s="133" t="s">
        <v>692</v>
      </c>
      <c r="D119" s="133" t="s">
        <v>1159</v>
      </c>
      <c r="E119" s="131" t="s">
        <v>1195</v>
      </c>
      <c r="G119" s="132" t="s">
        <v>571</v>
      </c>
      <c r="H119" s="132" t="s">
        <v>568</v>
      </c>
      <c r="I119" s="131" t="s">
        <v>1196</v>
      </c>
    </row>
    <row r="120" spans="1:9" ht="135">
      <c r="A120" s="133" t="s">
        <v>580</v>
      </c>
      <c r="B120" s="133" t="s">
        <v>693</v>
      </c>
      <c r="C120" s="133" t="s">
        <v>694</v>
      </c>
      <c r="D120" s="133" t="s">
        <v>1159</v>
      </c>
      <c r="E120" s="131" t="s">
        <v>1068</v>
      </c>
      <c r="G120" s="132" t="s">
        <v>1158</v>
      </c>
      <c r="I120" s="131" t="s">
        <v>1197</v>
      </c>
    </row>
    <row r="121" spans="1:9" ht="201">
      <c r="A121" s="133" t="s">
        <v>580</v>
      </c>
      <c r="B121" s="133" t="s">
        <v>695</v>
      </c>
      <c r="C121" s="133" t="s">
        <v>696</v>
      </c>
      <c r="D121" s="133" t="s">
        <v>1154</v>
      </c>
      <c r="E121" s="131" t="s">
        <v>1337</v>
      </c>
      <c r="G121" s="132" t="s">
        <v>595</v>
      </c>
      <c r="I121" s="131" t="s">
        <v>1067</v>
      </c>
    </row>
    <row r="122" spans="1:9" ht="118">
      <c r="A122" s="133"/>
      <c r="B122" s="133"/>
      <c r="C122" s="133"/>
      <c r="D122" s="133"/>
      <c r="E122" s="131" t="s">
        <v>1336</v>
      </c>
      <c r="G122" s="132" t="s">
        <v>595</v>
      </c>
    </row>
    <row r="123" spans="1:9" ht="105">
      <c r="A123" s="133" t="s">
        <v>580</v>
      </c>
      <c r="B123" s="133" t="s">
        <v>698</v>
      </c>
      <c r="C123" s="133" t="s">
        <v>699</v>
      </c>
      <c r="D123" s="133" t="s">
        <v>1198</v>
      </c>
      <c r="E123" s="131" t="s">
        <v>1199</v>
      </c>
      <c r="G123" s="132" t="s">
        <v>1158</v>
      </c>
      <c r="I123" s="131" t="s">
        <v>1067</v>
      </c>
    </row>
    <row r="124" spans="1:9" ht="75">
      <c r="A124" s="133"/>
      <c r="B124" s="133"/>
      <c r="C124" s="133"/>
      <c r="E124" s="131" t="s">
        <v>700</v>
      </c>
      <c r="G124" s="132" t="s">
        <v>1158</v>
      </c>
    </row>
    <row r="125" spans="1:9" ht="105">
      <c r="A125" s="133"/>
      <c r="B125" s="133"/>
      <c r="C125" s="133" t="s">
        <v>701</v>
      </c>
      <c r="D125" s="133" t="s">
        <v>1154</v>
      </c>
      <c r="E125" s="131" t="s">
        <v>1200</v>
      </c>
      <c r="G125" s="132" t="s">
        <v>1158</v>
      </c>
      <c r="I125" s="131" t="s">
        <v>1067</v>
      </c>
    </row>
    <row r="126" spans="1:9" ht="167">
      <c r="A126" s="133" t="s">
        <v>580</v>
      </c>
      <c r="B126" s="133" t="s">
        <v>702</v>
      </c>
      <c r="C126" s="133" t="s">
        <v>703</v>
      </c>
      <c r="D126" s="133" t="s">
        <v>1154</v>
      </c>
      <c r="E126" s="131" t="s">
        <v>1335</v>
      </c>
      <c r="G126" s="132" t="s">
        <v>1158</v>
      </c>
      <c r="I126" s="131" t="s">
        <v>1067</v>
      </c>
    </row>
    <row r="127" spans="1:9" ht="220">
      <c r="A127" s="133"/>
      <c r="B127" s="133"/>
      <c r="C127" s="133"/>
      <c r="D127" s="133"/>
      <c r="E127" s="131" t="s">
        <v>1334</v>
      </c>
      <c r="G127" s="132" t="s">
        <v>595</v>
      </c>
    </row>
    <row r="128" spans="1:9" ht="184">
      <c r="A128" s="133"/>
      <c r="B128" s="133"/>
      <c r="C128" s="133" t="s">
        <v>704</v>
      </c>
      <c r="D128" s="133" t="s">
        <v>1159</v>
      </c>
      <c r="E128" s="131" t="s">
        <v>1333</v>
      </c>
      <c r="F128" s="131" t="s">
        <v>1161</v>
      </c>
      <c r="G128" s="132" t="s">
        <v>556</v>
      </c>
      <c r="I128" s="131" t="s">
        <v>697</v>
      </c>
    </row>
    <row r="129" spans="1:9" ht="101">
      <c r="A129" s="133"/>
      <c r="B129" s="133"/>
      <c r="C129" s="133"/>
      <c r="D129" s="133"/>
      <c r="E129" s="131" t="s">
        <v>1332</v>
      </c>
      <c r="G129" s="132" t="s">
        <v>568</v>
      </c>
    </row>
    <row r="130" spans="1:9" ht="90">
      <c r="A130" s="133" t="s">
        <v>346</v>
      </c>
      <c r="B130" s="133" t="s">
        <v>705</v>
      </c>
      <c r="C130" s="133" t="s">
        <v>706</v>
      </c>
      <c r="D130" s="133" t="s">
        <v>1154</v>
      </c>
      <c r="E130" s="131" t="s">
        <v>1331</v>
      </c>
      <c r="G130" s="132" t="s">
        <v>1330</v>
      </c>
      <c r="I130" s="131" t="s">
        <v>707</v>
      </c>
    </row>
    <row r="131" spans="1:9" ht="150">
      <c r="A131" s="133" t="s">
        <v>346</v>
      </c>
      <c r="B131" s="133" t="s">
        <v>708</v>
      </c>
      <c r="C131" s="133" t="s">
        <v>709</v>
      </c>
      <c r="D131" s="133" t="s">
        <v>1201</v>
      </c>
      <c r="E131" s="131" t="s">
        <v>1202</v>
      </c>
      <c r="G131" s="132" t="s">
        <v>571</v>
      </c>
      <c r="H131" s="132" t="s">
        <v>561</v>
      </c>
      <c r="I131" s="131" t="s">
        <v>710</v>
      </c>
    </row>
    <row r="132" spans="1:9" ht="90">
      <c r="A132" s="133"/>
      <c r="B132" s="133"/>
      <c r="C132" s="133" t="s">
        <v>711</v>
      </c>
      <c r="D132" s="133" t="s">
        <v>1201</v>
      </c>
      <c r="E132" s="131" t="s">
        <v>712</v>
      </c>
      <c r="G132" s="132" t="s">
        <v>571</v>
      </c>
      <c r="H132" s="132" t="s">
        <v>561</v>
      </c>
      <c r="I132" s="131" t="s">
        <v>710</v>
      </c>
    </row>
    <row r="133" spans="1:9" ht="120">
      <c r="A133" s="133"/>
      <c r="B133" s="133"/>
      <c r="C133" s="133" t="s">
        <v>713</v>
      </c>
      <c r="D133" s="133" t="s">
        <v>1201</v>
      </c>
      <c r="E133" s="131" t="s">
        <v>714</v>
      </c>
      <c r="G133" s="132" t="s">
        <v>571</v>
      </c>
      <c r="H133" s="132" t="s">
        <v>561</v>
      </c>
      <c r="I133" s="131" t="s">
        <v>710</v>
      </c>
    </row>
    <row r="134" spans="1:9" ht="167">
      <c r="A134" s="133"/>
      <c r="B134" s="133"/>
      <c r="C134" s="133" t="s">
        <v>715</v>
      </c>
      <c r="D134" s="133" t="s">
        <v>1154</v>
      </c>
      <c r="E134" s="131" t="s">
        <v>1329</v>
      </c>
      <c r="G134" s="132" t="s">
        <v>571</v>
      </c>
      <c r="H134" s="132" t="s">
        <v>561</v>
      </c>
      <c r="I134" s="131" t="s">
        <v>710</v>
      </c>
    </row>
    <row r="135" spans="1:9" ht="67">
      <c r="A135" s="133"/>
      <c r="B135" s="133"/>
      <c r="C135" s="133"/>
      <c r="D135" s="133"/>
      <c r="E135" s="131" t="s">
        <v>1328</v>
      </c>
      <c r="G135" s="132" t="s">
        <v>561</v>
      </c>
    </row>
    <row r="136" spans="1:9" ht="105">
      <c r="A136" s="133"/>
      <c r="B136" s="133"/>
      <c r="C136" s="133" t="s">
        <v>716</v>
      </c>
      <c r="D136" s="133" t="s">
        <v>1154</v>
      </c>
      <c r="E136" s="131" t="s">
        <v>717</v>
      </c>
      <c r="G136" s="132" t="s">
        <v>568</v>
      </c>
      <c r="I136" s="131" t="s">
        <v>718</v>
      </c>
    </row>
    <row r="137" spans="1:9" ht="135">
      <c r="A137" s="133" t="s">
        <v>580</v>
      </c>
      <c r="B137" s="133" t="s">
        <v>719</v>
      </c>
      <c r="C137" s="133" t="s">
        <v>720</v>
      </c>
      <c r="D137" s="133" t="s">
        <v>1154</v>
      </c>
      <c r="E137" s="131" t="s">
        <v>1066</v>
      </c>
      <c r="F137" s="131" t="s">
        <v>721</v>
      </c>
      <c r="G137" s="132" t="s">
        <v>571</v>
      </c>
      <c r="H137" s="132" t="s">
        <v>561</v>
      </c>
      <c r="I137" s="131" t="s">
        <v>569</v>
      </c>
    </row>
    <row r="138" spans="1:9" ht="135">
      <c r="A138" s="133"/>
      <c r="B138" s="133"/>
      <c r="C138" s="133" t="s">
        <v>722</v>
      </c>
      <c r="D138" s="133" t="s">
        <v>1154</v>
      </c>
      <c r="E138" s="131" t="s">
        <v>723</v>
      </c>
      <c r="F138" s="131" t="s">
        <v>724</v>
      </c>
      <c r="G138" s="132" t="s">
        <v>571</v>
      </c>
      <c r="H138" s="132" t="s">
        <v>561</v>
      </c>
      <c r="I138" s="131" t="s">
        <v>569</v>
      </c>
    </row>
    <row r="139" spans="1:9" ht="90">
      <c r="A139" s="133"/>
      <c r="B139" s="133"/>
      <c r="C139" s="133" t="s">
        <v>725</v>
      </c>
      <c r="D139" s="133" t="s">
        <v>1154</v>
      </c>
      <c r="E139" s="131" t="s">
        <v>726</v>
      </c>
      <c r="F139" s="131" t="s">
        <v>721</v>
      </c>
      <c r="G139" s="132" t="s">
        <v>1158</v>
      </c>
      <c r="I139" s="131" t="s">
        <v>569</v>
      </c>
    </row>
    <row r="140" spans="1:9" ht="150">
      <c r="A140" s="133" t="s">
        <v>580</v>
      </c>
      <c r="B140" s="133" t="s">
        <v>727</v>
      </c>
      <c r="C140" s="133" t="s">
        <v>728</v>
      </c>
      <c r="D140" s="133" t="s">
        <v>1203</v>
      </c>
      <c r="E140" s="131" t="s">
        <v>1327</v>
      </c>
      <c r="G140" s="132" t="s">
        <v>1158</v>
      </c>
      <c r="I140" s="131" t="s">
        <v>569</v>
      </c>
    </row>
    <row r="141" spans="1:9" ht="203">
      <c r="A141" s="133"/>
      <c r="B141" s="133"/>
      <c r="C141" s="133"/>
      <c r="D141" s="133"/>
      <c r="E141" s="131" t="s">
        <v>1326</v>
      </c>
      <c r="F141" s="131" t="s">
        <v>729</v>
      </c>
      <c r="G141" s="132" t="s">
        <v>571</v>
      </c>
      <c r="H141" s="132" t="s">
        <v>592</v>
      </c>
    </row>
    <row r="142" spans="1:9" ht="165">
      <c r="A142" s="133"/>
      <c r="B142" s="133"/>
      <c r="C142" s="133" t="s">
        <v>730</v>
      </c>
      <c r="D142" s="133" t="s">
        <v>1159</v>
      </c>
      <c r="E142" s="131" t="s">
        <v>1134</v>
      </c>
      <c r="G142" s="132" t="s">
        <v>1158</v>
      </c>
      <c r="I142" s="131" t="s">
        <v>569</v>
      </c>
    </row>
    <row r="143" spans="1:9" ht="235">
      <c r="A143" s="133" t="s">
        <v>580</v>
      </c>
      <c r="B143" s="133" t="s">
        <v>731</v>
      </c>
      <c r="C143" s="133" t="s">
        <v>732</v>
      </c>
      <c r="D143" s="133" t="s">
        <v>1154</v>
      </c>
      <c r="E143" s="131" t="s">
        <v>1325</v>
      </c>
      <c r="G143" s="132" t="s">
        <v>1158</v>
      </c>
      <c r="I143" s="131" t="s">
        <v>569</v>
      </c>
    </row>
    <row r="144" spans="1:9" ht="152">
      <c r="A144" s="133"/>
      <c r="B144" s="133"/>
      <c r="C144" s="133"/>
      <c r="D144" s="133"/>
      <c r="E144" s="131" t="s">
        <v>1324</v>
      </c>
      <c r="G144" s="132" t="s">
        <v>1158</v>
      </c>
    </row>
    <row r="145" spans="1:9" ht="105">
      <c r="A145" s="133"/>
      <c r="B145" s="133"/>
      <c r="C145" s="133" t="s">
        <v>733</v>
      </c>
      <c r="D145" s="133" t="s">
        <v>1154</v>
      </c>
      <c r="E145" s="131" t="s">
        <v>1065</v>
      </c>
      <c r="G145" s="132" t="s">
        <v>1158</v>
      </c>
      <c r="I145" s="131" t="s">
        <v>569</v>
      </c>
    </row>
    <row r="146" spans="1:9" ht="180">
      <c r="A146" s="133" t="s">
        <v>580</v>
      </c>
      <c r="B146" s="133" t="s">
        <v>734</v>
      </c>
      <c r="C146" s="133" t="s">
        <v>735</v>
      </c>
      <c r="D146" s="133" t="s">
        <v>1154</v>
      </c>
      <c r="E146" s="131" t="s">
        <v>1064</v>
      </c>
      <c r="G146" s="132" t="s">
        <v>568</v>
      </c>
      <c r="I146" s="131" t="s">
        <v>987</v>
      </c>
    </row>
    <row r="147" spans="1:9" ht="195">
      <c r="A147" s="133" t="s">
        <v>580</v>
      </c>
      <c r="B147" s="133" t="s">
        <v>736</v>
      </c>
      <c r="C147" s="133" t="s">
        <v>737</v>
      </c>
      <c r="D147" s="133" t="s">
        <v>1201</v>
      </c>
      <c r="E147" s="131" t="s">
        <v>1063</v>
      </c>
      <c r="G147" s="132" t="s">
        <v>561</v>
      </c>
      <c r="H147" s="132" t="s">
        <v>571</v>
      </c>
      <c r="I147" s="131" t="s">
        <v>710</v>
      </c>
    </row>
    <row r="148" spans="1:9" ht="150">
      <c r="A148" s="133" t="s">
        <v>580</v>
      </c>
      <c r="B148" s="133" t="s">
        <v>738</v>
      </c>
      <c r="C148" s="133" t="s">
        <v>739</v>
      </c>
      <c r="D148" s="133" t="s">
        <v>1154</v>
      </c>
      <c r="E148" s="131" t="s">
        <v>1323</v>
      </c>
      <c r="G148" s="132" t="s">
        <v>1158</v>
      </c>
      <c r="I148" s="131" t="s">
        <v>1062</v>
      </c>
    </row>
    <row r="149" spans="1:9" ht="84">
      <c r="A149" s="133"/>
      <c r="B149" s="133"/>
      <c r="C149" s="133"/>
      <c r="D149" s="133"/>
      <c r="E149" s="131" t="s">
        <v>1322</v>
      </c>
      <c r="G149" s="132" t="s">
        <v>568</v>
      </c>
    </row>
    <row r="150" spans="1:9" ht="120">
      <c r="A150" s="133"/>
      <c r="B150" s="133"/>
      <c r="C150" s="133" t="s">
        <v>741</v>
      </c>
      <c r="D150" s="133" t="s">
        <v>1154</v>
      </c>
      <c r="E150" s="131" t="s">
        <v>1061</v>
      </c>
      <c r="G150" s="132" t="s">
        <v>1158</v>
      </c>
      <c r="I150" s="131" t="s">
        <v>569</v>
      </c>
    </row>
    <row r="151" spans="1:9" ht="201">
      <c r="A151" s="133" t="s">
        <v>580</v>
      </c>
      <c r="B151" s="133" t="s">
        <v>742</v>
      </c>
      <c r="C151" s="133" t="s">
        <v>743</v>
      </c>
      <c r="D151" s="133" t="s">
        <v>1154</v>
      </c>
      <c r="E151" s="131" t="s">
        <v>1321</v>
      </c>
      <c r="G151" s="132" t="s">
        <v>568</v>
      </c>
      <c r="I151" s="131" t="s">
        <v>744</v>
      </c>
    </row>
    <row r="152" spans="1:9" ht="150">
      <c r="A152" s="133"/>
      <c r="B152" s="133"/>
      <c r="C152" s="133"/>
      <c r="D152" s="133"/>
      <c r="E152" s="131" t="s">
        <v>1320</v>
      </c>
      <c r="G152" s="132" t="s">
        <v>563</v>
      </c>
    </row>
    <row r="153" spans="1:9" ht="203">
      <c r="A153" s="133"/>
      <c r="B153" s="133"/>
      <c r="C153" s="133"/>
      <c r="D153" s="133"/>
      <c r="E153" s="131" t="s">
        <v>1319</v>
      </c>
      <c r="G153" s="132" t="s">
        <v>595</v>
      </c>
    </row>
    <row r="154" spans="1:9" ht="90">
      <c r="A154" s="133" t="s">
        <v>580</v>
      </c>
      <c r="B154" s="133" t="s">
        <v>745</v>
      </c>
      <c r="C154" s="133" t="s">
        <v>746</v>
      </c>
      <c r="D154" s="133" t="s">
        <v>1154</v>
      </c>
      <c r="E154" s="131" t="s">
        <v>747</v>
      </c>
      <c r="G154" s="132" t="s">
        <v>568</v>
      </c>
      <c r="I154" s="131" t="s">
        <v>748</v>
      </c>
    </row>
    <row r="155" spans="1:9" ht="133">
      <c r="A155" s="133" t="s">
        <v>580</v>
      </c>
      <c r="B155" s="133" t="s">
        <v>749</v>
      </c>
      <c r="C155" s="133" t="s">
        <v>750</v>
      </c>
      <c r="D155" s="133" t="s">
        <v>1154</v>
      </c>
      <c r="E155" s="131" t="s">
        <v>1318</v>
      </c>
      <c r="G155" s="132" t="s">
        <v>568</v>
      </c>
      <c r="H155" s="132" t="s">
        <v>1135</v>
      </c>
      <c r="I155" s="131" t="s">
        <v>751</v>
      </c>
    </row>
    <row r="156" spans="1:9" ht="322">
      <c r="A156" s="133"/>
      <c r="B156" s="133"/>
      <c r="C156" s="133"/>
      <c r="D156" s="133"/>
      <c r="E156" s="131" t="s">
        <v>1317</v>
      </c>
      <c r="G156" s="132" t="s">
        <v>568</v>
      </c>
    </row>
    <row r="157" spans="1:9" ht="99">
      <c r="A157" s="133"/>
      <c r="B157" s="133"/>
      <c r="C157" s="133" t="s">
        <v>752</v>
      </c>
      <c r="D157" s="133" t="s">
        <v>1154</v>
      </c>
      <c r="E157" s="131" t="s">
        <v>1316</v>
      </c>
      <c r="G157" s="132" t="s">
        <v>595</v>
      </c>
      <c r="H157" s="132" t="s">
        <v>1135</v>
      </c>
      <c r="I157" s="131" t="s">
        <v>751</v>
      </c>
    </row>
    <row r="158" spans="1:9" ht="105">
      <c r="A158" s="133"/>
      <c r="B158" s="133"/>
      <c r="C158" s="133"/>
      <c r="D158" s="133"/>
      <c r="E158" s="131" t="s">
        <v>1315</v>
      </c>
      <c r="F158" s="131" t="s">
        <v>1023</v>
      </c>
      <c r="G158" s="132" t="s">
        <v>568</v>
      </c>
      <c r="H158" s="132" t="s">
        <v>1135</v>
      </c>
    </row>
    <row r="159" spans="1:9" ht="120">
      <c r="A159" s="133"/>
      <c r="B159" s="133"/>
      <c r="C159" s="133" t="s">
        <v>753</v>
      </c>
      <c r="D159" s="133" t="s">
        <v>1154</v>
      </c>
      <c r="E159" s="131" t="s">
        <v>754</v>
      </c>
      <c r="F159" s="131" t="s">
        <v>1023</v>
      </c>
      <c r="G159" s="132" t="s">
        <v>568</v>
      </c>
      <c r="H159" s="132" t="s">
        <v>1135</v>
      </c>
      <c r="I159" s="131" t="s">
        <v>744</v>
      </c>
    </row>
    <row r="160" spans="1:9" ht="218">
      <c r="A160" s="133" t="s">
        <v>346</v>
      </c>
      <c r="B160" s="133" t="s">
        <v>755</v>
      </c>
      <c r="C160" s="133" t="s">
        <v>756</v>
      </c>
      <c r="D160" s="133" t="s">
        <v>1167</v>
      </c>
      <c r="E160" s="131" t="s">
        <v>1314</v>
      </c>
      <c r="F160" s="131" t="s">
        <v>1136</v>
      </c>
      <c r="G160" s="132" t="s">
        <v>562</v>
      </c>
      <c r="H160" s="132" t="s">
        <v>556</v>
      </c>
      <c r="I160" s="131" t="s">
        <v>757</v>
      </c>
    </row>
    <row r="161" spans="1:9" ht="195">
      <c r="A161" s="133"/>
      <c r="B161" s="133"/>
      <c r="C161" s="133"/>
      <c r="D161" s="133"/>
      <c r="E161" s="131" t="s">
        <v>1313</v>
      </c>
      <c r="F161" s="131" t="s">
        <v>1137</v>
      </c>
      <c r="G161" s="132" t="s">
        <v>1155</v>
      </c>
    </row>
    <row r="162" spans="1:9" ht="67">
      <c r="A162" s="133"/>
      <c r="B162" s="133"/>
      <c r="C162" s="133"/>
      <c r="D162" s="133"/>
      <c r="E162" s="131" t="s">
        <v>1312</v>
      </c>
    </row>
    <row r="163" spans="1:9" ht="45">
      <c r="A163" s="133"/>
      <c r="B163" s="133"/>
      <c r="C163" s="133"/>
      <c r="E163" s="131" t="s">
        <v>1204</v>
      </c>
      <c r="G163" s="132" t="s">
        <v>1151</v>
      </c>
    </row>
    <row r="164" spans="1:9" ht="210">
      <c r="A164" s="133"/>
      <c r="B164" s="133"/>
      <c r="C164" s="133" t="s">
        <v>1138</v>
      </c>
      <c r="D164" s="133" t="s">
        <v>1159</v>
      </c>
      <c r="E164" s="131" t="s">
        <v>1311</v>
      </c>
      <c r="F164" s="131" t="s">
        <v>1003</v>
      </c>
      <c r="G164" s="132" t="s">
        <v>758</v>
      </c>
      <c r="I164" s="131" t="s">
        <v>564</v>
      </c>
    </row>
    <row r="165" spans="1:9" ht="67">
      <c r="A165" s="133"/>
      <c r="B165" s="133"/>
      <c r="C165" s="133"/>
      <c r="D165" s="133"/>
      <c r="E165" s="131" t="s">
        <v>1310</v>
      </c>
    </row>
    <row r="166" spans="1:9" ht="270">
      <c r="A166" s="133" t="s">
        <v>580</v>
      </c>
      <c r="B166" s="133" t="s">
        <v>759</v>
      </c>
      <c r="C166" s="133" t="s">
        <v>760</v>
      </c>
      <c r="D166" s="133" t="s">
        <v>1154</v>
      </c>
      <c r="E166" s="131" t="s">
        <v>1205</v>
      </c>
      <c r="G166" s="132" t="s">
        <v>1172</v>
      </c>
      <c r="I166" s="131" t="s">
        <v>761</v>
      </c>
    </row>
    <row r="167" spans="1:9" ht="165">
      <c r="A167" s="133" t="s">
        <v>580</v>
      </c>
      <c r="B167" s="133" t="s">
        <v>762</v>
      </c>
      <c r="C167" s="133" t="s">
        <v>763</v>
      </c>
      <c r="D167" s="133" t="s">
        <v>1154</v>
      </c>
      <c r="E167" s="131" t="s">
        <v>1060</v>
      </c>
      <c r="G167" s="132" t="s">
        <v>1158</v>
      </c>
      <c r="I167" s="131" t="s">
        <v>569</v>
      </c>
    </row>
    <row r="168" spans="1:9" ht="120">
      <c r="A168" s="133" t="s">
        <v>580</v>
      </c>
      <c r="B168" s="133" t="s">
        <v>764</v>
      </c>
      <c r="C168" s="133" t="s">
        <v>765</v>
      </c>
      <c r="D168" s="133" t="s">
        <v>1159</v>
      </c>
      <c r="E168" s="131" t="s">
        <v>1206</v>
      </c>
      <c r="G168" s="132" t="s">
        <v>571</v>
      </c>
      <c r="H168" s="132" t="s">
        <v>562</v>
      </c>
      <c r="I168" s="131" t="s">
        <v>740</v>
      </c>
    </row>
    <row r="169" spans="1:9" ht="135">
      <c r="A169" s="133"/>
      <c r="B169" s="133"/>
      <c r="C169" s="133" t="s">
        <v>766</v>
      </c>
      <c r="D169" s="133" t="s">
        <v>1207</v>
      </c>
      <c r="E169" s="131" t="s">
        <v>1208</v>
      </c>
      <c r="G169" s="132" t="s">
        <v>571</v>
      </c>
      <c r="H169" s="132" t="s">
        <v>562</v>
      </c>
      <c r="I169" s="131" t="s">
        <v>740</v>
      </c>
    </row>
    <row r="170" spans="1:9" ht="45">
      <c r="A170" s="133"/>
      <c r="B170" s="133"/>
      <c r="C170" s="133" t="s">
        <v>767</v>
      </c>
      <c r="D170" s="133" t="s">
        <v>1207</v>
      </c>
      <c r="E170" s="131" t="s">
        <v>1209</v>
      </c>
      <c r="G170" s="132" t="s">
        <v>568</v>
      </c>
      <c r="I170" s="131" t="s">
        <v>744</v>
      </c>
    </row>
    <row r="171" spans="1:9" ht="60">
      <c r="A171" s="133" t="s">
        <v>580</v>
      </c>
      <c r="B171" s="133" t="s">
        <v>768</v>
      </c>
      <c r="C171" s="133" t="s">
        <v>769</v>
      </c>
      <c r="D171" s="133" t="s">
        <v>1154</v>
      </c>
      <c r="E171" s="131" t="s">
        <v>770</v>
      </c>
      <c r="G171" s="132" t="s">
        <v>1158</v>
      </c>
      <c r="I171" s="131" t="s">
        <v>612</v>
      </c>
    </row>
    <row r="172" spans="1:9" ht="60">
      <c r="A172" s="133"/>
      <c r="B172" s="133"/>
      <c r="C172" s="133" t="s">
        <v>771</v>
      </c>
      <c r="D172" s="133" t="s">
        <v>1154</v>
      </c>
      <c r="E172" s="131" t="s">
        <v>772</v>
      </c>
      <c r="G172" s="132" t="s">
        <v>1158</v>
      </c>
      <c r="I172" s="131" t="s">
        <v>612</v>
      </c>
    </row>
    <row r="173" spans="1:9" ht="184">
      <c r="A173" s="133" t="s">
        <v>580</v>
      </c>
      <c r="B173" s="133" t="s">
        <v>773</v>
      </c>
      <c r="C173" s="133" t="s">
        <v>774</v>
      </c>
      <c r="D173" s="133" t="s">
        <v>1159</v>
      </c>
      <c r="E173" s="131" t="s">
        <v>1309</v>
      </c>
      <c r="G173" s="132" t="s">
        <v>571</v>
      </c>
      <c r="H173" s="132" t="s">
        <v>562</v>
      </c>
      <c r="I173" s="131" t="s">
        <v>1139</v>
      </c>
    </row>
    <row r="174" spans="1:9" ht="101">
      <c r="A174" s="133"/>
      <c r="B174" s="133"/>
      <c r="C174" s="133"/>
      <c r="D174" s="133"/>
      <c r="E174" s="131" t="s">
        <v>1308</v>
      </c>
      <c r="G174" s="132" t="s">
        <v>563</v>
      </c>
    </row>
    <row r="175" spans="1:9" ht="99">
      <c r="A175" s="133" t="s">
        <v>580</v>
      </c>
      <c r="B175" s="133" t="s">
        <v>775</v>
      </c>
      <c r="C175" s="133" t="s">
        <v>776</v>
      </c>
      <c r="D175" s="133" t="s">
        <v>1154</v>
      </c>
      <c r="E175" s="131" t="s">
        <v>1307</v>
      </c>
      <c r="G175" s="132" t="s">
        <v>562</v>
      </c>
      <c r="H175" s="132" t="s">
        <v>556</v>
      </c>
      <c r="I175" s="131" t="s">
        <v>777</v>
      </c>
    </row>
    <row r="176" spans="1:9" ht="99">
      <c r="A176" s="133"/>
      <c r="B176" s="133"/>
      <c r="C176" s="133"/>
      <c r="D176" s="133"/>
      <c r="E176" s="131" t="s">
        <v>1306</v>
      </c>
      <c r="G176" s="132" t="s">
        <v>1158</v>
      </c>
    </row>
    <row r="177" spans="1:9" ht="84">
      <c r="A177" s="133"/>
      <c r="B177" s="133"/>
      <c r="C177" s="133"/>
      <c r="D177" s="133"/>
      <c r="E177" s="131" t="s">
        <v>1305</v>
      </c>
      <c r="F177" s="131" t="s">
        <v>778</v>
      </c>
      <c r="G177" s="132" t="s">
        <v>1155</v>
      </c>
    </row>
    <row r="178" spans="1:9" ht="201">
      <c r="A178" s="133" t="s">
        <v>580</v>
      </c>
      <c r="B178" s="133" t="s">
        <v>779</v>
      </c>
      <c r="C178" s="133" t="s">
        <v>780</v>
      </c>
      <c r="D178" s="133" t="s">
        <v>1154</v>
      </c>
      <c r="E178" s="131" t="s">
        <v>1304</v>
      </c>
      <c r="F178" s="131" t="s">
        <v>1023</v>
      </c>
      <c r="G178" s="132" t="s">
        <v>592</v>
      </c>
      <c r="H178" s="132" t="s">
        <v>571</v>
      </c>
      <c r="I178" s="131" t="s">
        <v>781</v>
      </c>
    </row>
    <row r="179" spans="1:9" ht="135">
      <c r="A179" s="133"/>
      <c r="B179" s="133"/>
      <c r="C179" s="133"/>
      <c r="D179" s="133"/>
      <c r="E179" s="131" t="s">
        <v>1303</v>
      </c>
      <c r="G179" s="132" t="s">
        <v>595</v>
      </c>
    </row>
    <row r="180" spans="1:9" ht="150">
      <c r="A180" s="133" t="s">
        <v>580</v>
      </c>
      <c r="B180" s="133" t="s">
        <v>782</v>
      </c>
      <c r="C180" s="133" t="s">
        <v>783</v>
      </c>
      <c r="D180" s="133" t="s">
        <v>1154</v>
      </c>
      <c r="E180" s="131" t="s">
        <v>1302</v>
      </c>
      <c r="G180" s="132" t="s">
        <v>1158</v>
      </c>
      <c r="H180" s="132" t="s">
        <v>1135</v>
      </c>
      <c r="I180" s="131" t="s">
        <v>781</v>
      </c>
    </row>
    <row r="181" spans="1:9" ht="220">
      <c r="A181" s="133"/>
      <c r="B181" s="133"/>
      <c r="C181" s="133"/>
      <c r="D181" s="133"/>
      <c r="E181" s="131" t="s">
        <v>1301</v>
      </c>
      <c r="G181" s="132" t="s">
        <v>1158</v>
      </c>
      <c r="H181" s="132" t="s">
        <v>1135</v>
      </c>
    </row>
    <row r="182" spans="1:9" ht="105">
      <c r="A182" s="133"/>
      <c r="B182" s="133"/>
      <c r="C182" s="133" t="s">
        <v>784</v>
      </c>
      <c r="D182" s="133" t="s">
        <v>1154</v>
      </c>
      <c r="E182" s="131" t="s">
        <v>1059</v>
      </c>
      <c r="G182" s="132" t="s">
        <v>1158</v>
      </c>
      <c r="H182" s="132" t="s">
        <v>1135</v>
      </c>
      <c r="I182" s="131" t="s">
        <v>781</v>
      </c>
    </row>
    <row r="183" spans="1:9" ht="105">
      <c r="A183" s="133"/>
      <c r="B183" s="133"/>
      <c r="C183" s="133" t="s">
        <v>785</v>
      </c>
      <c r="D183" s="133" t="s">
        <v>1154</v>
      </c>
      <c r="E183" s="131" t="s">
        <v>786</v>
      </c>
      <c r="F183" s="131" t="s">
        <v>1023</v>
      </c>
      <c r="G183" s="132" t="s">
        <v>1135</v>
      </c>
      <c r="I183" s="131" t="s">
        <v>781</v>
      </c>
    </row>
    <row r="184" spans="1:9" ht="210">
      <c r="A184" s="133" t="s">
        <v>346</v>
      </c>
      <c r="B184" s="133" t="s">
        <v>787</v>
      </c>
      <c r="C184" s="133" t="s">
        <v>788</v>
      </c>
      <c r="D184" s="133" t="s">
        <v>1154</v>
      </c>
      <c r="E184" s="131" t="s">
        <v>789</v>
      </c>
      <c r="G184" s="132" t="s">
        <v>1158</v>
      </c>
      <c r="I184" s="131" t="s">
        <v>790</v>
      </c>
    </row>
    <row r="185" spans="1:9" ht="135">
      <c r="A185" s="133"/>
      <c r="B185" s="133"/>
      <c r="C185" s="133" t="s">
        <v>791</v>
      </c>
      <c r="D185" s="133" t="s">
        <v>1154</v>
      </c>
      <c r="E185" s="131" t="s">
        <v>792</v>
      </c>
      <c r="G185" s="132" t="s">
        <v>595</v>
      </c>
      <c r="I185" s="131" t="s">
        <v>790</v>
      </c>
    </row>
    <row r="186" spans="1:9" ht="210">
      <c r="A186" s="133" t="s">
        <v>580</v>
      </c>
      <c r="B186" s="133" t="s">
        <v>793</v>
      </c>
      <c r="C186" s="133" t="s">
        <v>794</v>
      </c>
      <c r="D186" s="133" t="s">
        <v>1159</v>
      </c>
      <c r="E186" s="131" t="s">
        <v>1210</v>
      </c>
      <c r="F186" s="131" t="s">
        <v>1211</v>
      </c>
      <c r="G186" s="132" t="s">
        <v>556</v>
      </c>
      <c r="I186" s="131" t="s">
        <v>1058</v>
      </c>
    </row>
    <row r="187" spans="1:9" ht="180">
      <c r="A187" s="133" t="s">
        <v>580</v>
      </c>
      <c r="B187" s="133" t="s">
        <v>795</v>
      </c>
      <c r="C187" s="133" t="s">
        <v>796</v>
      </c>
      <c r="D187" s="133" t="s">
        <v>1154</v>
      </c>
      <c r="E187" s="131" t="s">
        <v>1057</v>
      </c>
      <c r="G187" s="132" t="s">
        <v>1158</v>
      </c>
      <c r="I187" s="131" t="s">
        <v>797</v>
      </c>
    </row>
    <row r="188" spans="1:9" ht="218">
      <c r="A188" s="133"/>
      <c r="B188" s="133"/>
      <c r="C188" s="133" t="s">
        <v>798</v>
      </c>
      <c r="D188" s="133" t="s">
        <v>1154</v>
      </c>
      <c r="E188" s="131" t="s">
        <v>1300</v>
      </c>
      <c r="G188" s="132" t="s">
        <v>556</v>
      </c>
      <c r="I188" s="131" t="s">
        <v>799</v>
      </c>
    </row>
    <row r="189" spans="1:9" ht="288">
      <c r="A189" s="133"/>
      <c r="B189" s="133"/>
      <c r="C189" s="133"/>
      <c r="D189" s="133"/>
      <c r="E189" s="131" t="s">
        <v>1299</v>
      </c>
      <c r="G189" s="132" t="s">
        <v>556</v>
      </c>
    </row>
    <row r="190" spans="1:9" ht="286">
      <c r="A190" s="133" t="s">
        <v>580</v>
      </c>
      <c r="B190" s="133" t="s">
        <v>800</v>
      </c>
      <c r="C190" s="133" t="s">
        <v>801</v>
      </c>
      <c r="D190" s="133" t="s">
        <v>1159</v>
      </c>
      <c r="E190" s="131" t="s">
        <v>1298</v>
      </c>
      <c r="G190" s="132" t="s">
        <v>1158</v>
      </c>
      <c r="I190" s="131" t="s">
        <v>1056</v>
      </c>
    </row>
    <row r="191" spans="1:9" ht="271">
      <c r="A191" s="133"/>
      <c r="B191" s="133"/>
      <c r="C191" s="133"/>
      <c r="D191" s="133"/>
      <c r="E191" s="131" t="s">
        <v>1297</v>
      </c>
      <c r="F191" s="131" t="s">
        <v>1161</v>
      </c>
      <c r="G191" s="132" t="s">
        <v>556</v>
      </c>
      <c r="H191" s="132" t="s">
        <v>1172</v>
      </c>
    </row>
    <row r="192" spans="1:9" ht="225">
      <c r="A192" s="133" t="s">
        <v>580</v>
      </c>
      <c r="B192" s="133" t="s">
        <v>802</v>
      </c>
      <c r="C192" s="133" t="s">
        <v>803</v>
      </c>
      <c r="D192" s="133" t="s">
        <v>1159</v>
      </c>
      <c r="E192" s="131" t="s">
        <v>1212</v>
      </c>
      <c r="G192" s="132" t="s">
        <v>1158</v>
      </c>
      <c r="I192" s="131" t="s">
        <v>1056</v>
      </c>
    </row>
    <row r="193" spans="1:9" ht="165">
      <c r="A193" s="133" t="s">
        <v>580</v>
      </c>
      <c r="B193" s="133" t="s">
        <v>804</v>
      </c>
      <c r="C193" s="133" t="s">
        <v>805</v>
      </c>
      <c r="D193" s="133" t="s">
        <v>1201</v>
      </c>
      <c r="E193" s="131" t="s">
        <v>1213</v>
      </c>
      <c r="G193" s="132" t="s">
        <v>1158</v>
      </c>
      <c r="I193" s="131" t="s">
        <v>806</v>
      </c>
    </row>
    <row r="194" spans="1:9" ht="75">
      <c r="A194" s="133"/>
      <c r="B194" s="133"/>
      <c r="C194" s="133" t="s">
        <v>807</v>
      </c>
      <c r="D194" s="133" t="s">
        <v>1154</v>
      </c>
      <c r="E194" s="131" t="s">
        <v>1055</v>
      </c>
      <c r="I194" s="131" t="s">
        <v>808</v>
      </c>
    </row>
    <row r="195" spans="1:9" ht="165">
      <c r="A195" s="133" t="s">
        <v>580</v>
      </c>
      <c r="B195" s="133" t="s">
        <v>809</v>
      </c>
      <c r="C195" s="133" t="s">
        <v>810</v>
      </c>
      <c r="D195" s="133" t="s">
        <v>1154</v>
      </c>
      <c r="E195" s="131" t="s">
        <v>1054</v>
      </c>
      <c r="G195" s="132" t="s">
        <v>1158</v>
      </c>
      <c r="H195" s="132" t="s">
        <v>1135</v>
      </c>
      <c r="I195" s="131" t="s">
        <v>643</v>
      </c>
    </row>
    <row r="196" spans="1:9" ht="195">
      <c r="A196" s="133"/>
      <c r="B196" s="133"/>
      <c r="C196" s="133" t="s">
        <v>811</v>
      </c>
      <c r="D196" s="133" t="s">
        <v>1154</v>
      </c>
      <c r="E196" s="131" t="s">
        <v>1214</v>
      </c>
      <c r="G196" s="132" t="s">
        <v>1135</v>
      </c>
      <c r="H196" s="132" t="s">
        <v>1172</v>
      </c>
      <c r="I196" s="131" t="s">
        <v>643</v>
      </c>
    </row>
    <row r="197" spans="1:9" ht="240">
      <c r="A197" s="133" t="s">
        <v>580</v>
      </c>
      <c r="B197" s="133" t="s">
        <v>812</v>
      </c>
      <c r="C197" s="133" t="s">
        <v>813</v>
      </c>
      <c r="D197" s="133" t="s">
        <v>1154</v>
      </c>
      <c r="E197" s="131" t="s">
        <v>1215</v>
      </c>
      <c r="F197" s="131" t="s">
        <v>1023</v>
      </c>
      <c r="G197" s="132" t="s">
        <v>1135</v>
      </c>
      <c r="H197" s="132" t="s">
        <v>1172</v>
      </c>
      <c r="I197" s="131" t="s">
        <v>1053</v>
      </c>
    </row>
    <row r="198" spans="1:9" ht="165">
      <c r="A198" s="133"/>
      <c r="B198" s="133"/>
      <c r="C198" s="133" t="s">
        <v>814</v>
      </c>
      <c r="D198" s="133" t="s">
        <v>1154</v>
      </c>
      <c r="E198" s="131" t="s">
        <v>815</v>
      </c>
      <c r="F198" s="131" t="s">
        <v>1023</v>
      </c>
      <c r="G198" s="132" t="s">
        <v>568</v>
      </c>
      <c r="H198" s="132" t="s">
        <v>1135</v>
      </c>
      <c r="I198" s="131" t="s">
        <v>564</v>
      </c>
    </row>
    <row r="199" spans="1:9" ht="269">
      <c r="A199" s="133" t="s">
        <v>580</v>
      </c>
      <c r="B199" s="133" t="s">
        <v>1052</v>
      </c>
      <c r="C199" s="133" t="s">
        <v>1051</v>
      </c>
      <c r="D199" s="133" t="s">
        <v>1154</v>
      </c>
      <c r="E199" s="131" t="s">
        <v>1296</v>
      </c>
      <c r="G199" s="132" t="s">
        <v>568</v>
      </c>
      <c r="H199" s="132" t="s">
        <v>1135</v>
      </c>
      <c r="I199" s="131" t="s">
        <v>1050</v>
      </c>
    </row>
    <row r="200" spans="1:9" ht="237">
      <c r="A200" s="133"/>
      <c r="B200" s="133"/>
      <c r="C200" s="133"/>
      <c r="D200" s="133"/>
      <c r="E200" s="131" t="s">
        <v>1295</v>
      </c>
      <c r="G200" s="132" t="s">
        <v>568</v>
      </c>
    </row>
    <row r="201" spans="1:9" ht="180">
      <c r="A201" s="133" t="s">
        <v>346</v>
      </c>
      <c r="B201" s="133" t="s">
        <v>816</v>
      </c>
      <c r="C201" s="133" t="s">
        <v>817</v>
      </c>
      <c r="D201" s="133" t="s">
        <v>1154</v>
      </c>
      <c r="E201" s="131" t="s">
        <v>818</v>
      </c>
      <c r="G201" s="132" t="s">
        <v>1158</v>
      </c>
      <c r="H201" s="132" t="s">
        <v>578</v>
      </c>
      <c r="I201" s="131" t="s">
        <v>643</v>
      </c>
    </row>
    <row r="202" spans="1:9" ht="285">
      <c r="A202" s="133"/>
      <c r="B202" s="133"/>
      <c r="C202" s="133" t="s">
        <v>819</v>
      </c>
      <c r="D202" s="133" t="s">
        <v>1154</v>
      </c>
      <c r="E202" s="131" t="s">
        <v>1049</v>
      </c>
      <c r="G202" s="132" t="s">
        <v>1158</v>
      </c>
      <c r="H202" s="132" t="s">
        <v>592</v>
      </c>
      <c r="I202" s="131" t="s">
        <v>643</v>
      </c>
    </row>
    <row r="203" spans="1:9" ht="252">
      <c r="A203" s="133"/>
      <c r="B203" s="133"/>
      <c r="C203" s="133" t="s">
        <v>820</v>
      </c>
      <c r="D203" s="133" t="s">
        <v>1154</v>
      </c>
      <c r="E203" s="131" t="s">
        <v>1294</v>
      </c>
      <c r="G203" s="132" t="s">
        <v>1158</v>
      </c>
      <c r="H203" s="132" t="s">
        <v>578</v>
      </c>
      <c r="I203" s="131" t="s">
        <v>643</v>
      </c>
    </row>
    <row r="204" spans="1:9" ht="135">
      <c r="A204" s="133"/>
      <c r="B204" s="133"/>
      <c r="C204" s="133"/>
      <c r="D204" s="133"/>
      <c r="E204" s="131" t="s">
        <v>1293</v>
      </c>
      <c r="G204" s="132" t="s">
        <v>562</v>
      </c>
    </row>
    <row r="205" spans="1:9" ht="409.6">
      <c r="A205" s="133" t="s">
        <v>346</v>
      </c>
      <c r="B205" s="133" t="s">
        <v>821</v>
      </c>
      <c r="C205" s="133" t="s">
        <v>822</v>
      </c>
      <c r="D205" s="133" t="s">
        <v>1154</v>
      </c>
      <c r="E205" s="131" t="s">
        <v>1292</v>
      </c>
      <c r="G205" s="132" t="s">
        <v>1158</v>
      </c>
      <c r="I205" s="131" t="s">
        <v>643</v>
      </c>
    </row>
    <row r="206" spans="1:9" ht="82">
      <c r="A206" s="133"/>
      <c r="B206" s="133"/>
      <c r="C206" s="133"/>
      <c r="D206" s="133"/>
      <c r="E206" s="131" t="s">
        <v>1291</v>
      </c>
      <c r="G206" s="132" t="s">
        <v>561</v>
      </c>
    </row>
    <row r="207" spans="1:9" ht="118">
      <c r="A207" s="133"/>
      <c r="B207" s="133"/>
      <c r="C207" s="133"/>
      <c r="D207" s="133"/>
      <c r="E207" s="131" t="s">
        <v>1290</v>
      </c>
      <c r="G207" s="132" t="s">
        <v>595</v>
      </c>
    </row>
    <row r="208" spans="1:9" ht="409.6">
      <c r="A208" s="133"/>
      <c r="B208" s="133"/>
      <c r="C208" s="133" t="s">
        <v>823</v>
      </c>
      <c r="D208" s="133" t="s">
        <v>1154</v>
      </c>
      <c r="E208" s="131" t="s">
        <v>1289</v>
      </c>
      <c r="G208" s="132" t="s">
        <v>1158</v>
      </c>
      <c r="I208" s="131" t="s">
        <v>643</v>
      </c>
    </row>
    <row r="209" spans="1:9" ht="82">
      <c r="A209" s="133"/>
      <c r="B209" s="133"/>
      <c r="C209" s="133"/>
      <c r="D209" s="133"/>
      <c r="E209" s="131" t="s">
        <v>1288</v>
      </c>
      <c r="G209" s="132" t="s">
        <v>561</v>
      </c>
    </row>
    <row r="210" spans="1:9" ht="101">
      <c r="A210" s="133"/>
      <c r="B210" s="133"/>
      <c r="C210" s="133"/>
      <c r="D210" s="133"/>
      <c r="E210" s="131" t="s">
        <v>1287</v>
      </c>
      <c r="G210" s="132" t="s">
        <v>595</v>
      </c>
    </row>
    <row r="211" spans="1:9" ht="320">
      <c r="A211" s="133"/>
      <c r="B211" s="133"/>
      <c r="C211" s="133" t="s">
        <v>824</v>
      </c>
      <c r="D211" s="133" t="s">
        <v>1154</v>
      </c>
      <c r="E211" s="131" t="s">
        <v>1286</v>
      </c>
      <c r="G211" s="132" t="s">
        <v>1158</v>
      </c>
      <c r="I211" s="131" t="s">
        <v>643</v>
      </c>
    </row>
    <row r="212" spans="1:9" ht="135">
      <c r="A212" s="133"/>
      <c r="B212" s="133"/>
      <c r="C212" s="133"/>
      <c r="D212" s="133"/>
      <c r="E212" s="131" t="s">
        <v>1285</v>
      </c>
      <c r="G212" s="132" t="s">
        <v>561</v>
      </c>
    </row>
    <row r="213" spans="1:9" ht="235">
      <c r="A213" s="133" t="s">
        <v>346</v>
      </c>
      <c r="B213" s="133" t="s">
        <v>825</v>
      </c>
      <c r="C213" s="133" t="s">
        <v>826</v>
      </c>
      <c r="D213" s="133" t="s">
        <v>1154</v>
      </c>
      <c r="E213" s="131" t="s">
        <v>1284</v>
      </c>
      <c r="G213" s="132" t="s">
        <v>595</v>
      </c>
      <c r="I213" s="131" t="s">
        <v>643</v>
      </c>
    </row>
    <row r="214" spans="1:9" ht="135">
      <c r="A214" s="133"/>
      <c r="B214" s="133"/>
      <c r="C214" s="133"/>
      <c r="D214" s="133"/>
      <c r="E214" s="131" t="s">
        <v>1283</v>
      </c>
      <c r="G214" s="132" t="s">
        <v>561</v>
      </c>
    </row>
    <row r="215" spans="1:9" ht="409.6">
      <c r="A215" s="133"/>
      <c r="B215" s="133"/>
      <c r="C215" s="133" t="s">
        <v>827</v>
      </c>
      <c r="D215" s="133" t="s">
        <v>1154</v>
      </c>
      <c r="E215" s="131" t="s">
        <v>1282</v>
      </c>
      <c r="G215" s="132" t="s">
        <v>595</v>
      </c>
      <c r="I215" s="131" t="s">
        <v>643</v>
      </c>
    </row>
    <row r="216" spans="1:9" ht="152">
      <c r="A216" s="133"/>
      <c r="B216" s="133"/>
      <c r="C216" s="133"/>
      <c r="D216" s="133"/>
      <c r="E216" s="131" t="s">
        <v>1281</v>
      </c>
      <c r="G216" s="132" t="s">
        <v>561</v>
      </c>
    </row>
    <row r="217" spans="1:9" ht="167">
      <c r="A217" s="133" t="s">
        <v>580</v>
      </c>
      <c r="B217" s="133" t="s">
        <v>828</v>
      </c>
      <c r="C217" s="133" t="s">
        <v>829</v>
      </c>
      <c r="D217" s="133" t="s">
        <v>1154</v>
      </c>
      <c r="E217" s="131" t="s">
        <v>1280</v>
      </c>
      <c r="G217" s="132" t="s">
        <v>1158</v>
      </c>
      <c r="I217" s="131" t="s">
        <v>569</v>
      </c>
    </row>
    <row r="218" spans="1:9" ht="186">
      <c r="A218" s="133"/>
      <c r="B218" s="133"/>
      <c r="C218" s="133"/>
      <c r="D218" s="133"/>
      <c r="E218" s="131" t="s">
        <v>1279</v>
      </c>
      <c r="G218" s="132" t="s">
        <v>1158</v>
      </c>
    </row>
    <row r="219" spans="1:9" ht="252">
      <c r="A219" s="133" t="s">
        <v>580</v>
      </c>
      <c r="B219" s="133" t="s">
        <v>830</v>
      </c>
      <c r="C219" s="133" t="s">
        <v>831</v>
      </c>
      <c r="D219" s="133" t="s">
        <v>1154</v>
      </c>
      <c r="E219" s="131" t="s">
        <v>1278</v>
      </c>
      <c r="G219" s="132" t="s">
        <v>1158</v>
      </c>
      <c r="H219" s="132" t="s">
        <v>592</v>
      </c>
      <c r="I219" s="131" t="s">
        <v>643</v>
      </c>
    </row>
    <row r="220" spans="1:9" ht="67">
      <c r="A220" s="133"/>
      <c r="B220" s="133"/>
      <c r="C220" s="133"/>
      <c r="D220" s="133"/>
      <c r="E220" s="131" t="s">
        <v>1277</v>
      </c>
      <c r="G220" s="132" t="s">
        <v>1158</v>
      </c>
      <c r="H220" s="132" t="s">
        <v>578</v>
      </c>
    </row>
    <row r="221" spans="1:9" ht="195">
      <c r="A221" s="133"/>
      <c r="B221" s="133"/>
      <c r="C221" s="133" t="s">
        <v>832</v>
      </c>
      <c r="D221" s="133" t="s">
        <v>1154</v>
      </c>
      <c r="E221" s="131" t="s">
        <v>1048</v>
      </c>
      <c r="G221" s="132" t="s">
        <v>1158</v>
      </c>
      <c r="H221" s="132" t="s">
        <v>578</v>
      </c>
      <c r="I221" s="131" t="s">
        <v>643</v>
      </c>
    </row>
    <row r="222" spans="1:9" ht="255">
      <c r="A222" s="133" t="s">
        <v>580</v>
      </c>
      <c r="B222" s="133" t="s">
        <v>833</v>
      </c>
      <c r="C222" s="133" t="s">
        <v>834</v>
      </c>
      <c r="D222" s="133" t="s">
        <v>1154</v>
      </c>
      <c r="E222" s="131" t="s">
        <v>1140</v>
      </c>
      <c r="G222" s="132" t="s">
        <v>578</v>
      </c>
      <c r="I222" s="131" t="s">
        <v>643</v>
      </c>
    </row>
    <row r="223" spans="1:9" ht="384">
      <c r="A223" s="133"/>
      <c r="B223" s="133"/>
      <c r="C223" s="133" t="s">
        <v>835</v>
      </c>
      <c r="D223" s="133" t="s">
        <v>1154</v>
      </c>
      <c r="E223" s="131" t="s">
        <v>1276</v>
      </c>
      <c r="G223" s="132" t="s">
        <v>578</v>
      </c>
      <c r="I223" s="131" t="s">
        <v>643</v>
      </c>
    </row>
    <row r="224" spans="1:9" ht="210">
      <c r="A224" s="133" t="s">
        <v>580</v>
      </c>
      <c r="B224" s="133" t="s">
        <v>836</v>
      </c>
      <c r="C224" s="133" t="s">
        <v>837</v>
      </c>
      <c r="D224" s="133" t="s">
        <v>1154</v>
      </c>
      <c r="E224" s="131" t="s">
        <v>995</v>
      </c>
      <c r="G224" s="132" t="s">
        <v>1158</v>
      </c>
      <c r="I224" s="131" t="s">
        <v>643</v>
      </c>
    </row>
    <row r="225" spans="1:9" ht="165">
      <c r="A225" s="133"/>
      <c r="B225" s="133"/>
      <c r="C225" s="133" t="s">
        <v>838</v>
      </c>
      <c r="D225" s="133" t="s">
        <v>1154</v>
      </c>
      <c r="E225" s="131" t="s">
        <v>839</v>
      </c>
      <c r="G225" s="132" t="s">
        <v>1158</v>
      </c>
      <c r="I225" s="131" t="s">
        <v>643</v>
      </c>
    </row>
    <row r="226" spans="1:9" ht="195">
      <c r="A226" s="133"/>
      <c r="B226" s="133"/>
      <c r="C226" s="133" t="s">
        <v>840</v>
      </c>
      <c r="D226" s="133" t="s">
        <v>1154</v>
      </c>
      <c r="E226" s="131" t="s">
        <v>996</v>
      </c>
      <c r="G226" s="132" t="s">
        <v>1158</v>
      </c>
      <c r="I226" s="131" t="s">
        <v>643</v>
      </c>
    </row>
    <row r="227" spans="1:9" ht="201">
      <c r="A227" s="133" t="s">
        <v>580</v>
      </c>
      <c r="B227" s="133" t="s">
        <v>841</v>
      </c>
      <c r="C227" s="133" t="s">
        <v>842</v>
      </c>
      <c r="D227" s="133" t="s">
        <v>1154</v>
      </c>
      <c r="E227" s="131" t="s">
        <v>1275</v>
      </c>
      <c r="G227" s="132" t="s">
        <v>1158</v>
      </c>
      <c r="I227" s="131" t="s">
        <v>643</v>
      </c>
    </row>
    <row r="228" spans="1:9" ht="101">
      <c r="A228" s="133"/>
      <c r="B228" s="133"/>
      <c r="C228" s="133"/>
      <c r="D228" s="133"/>
      <c r="E228" s="131" t="s">
        <v>1274</v>
      </c>
      <c r="F228" s="131" t="s">
        <v>843</v>
      </c>
      <c r="G228" s="132" t="s">
        <v>568</v>
      </c>
      <c r="H228" s="132" t="s">
        <v>563</v>
      </c>
    </row>
    <row r="229" spans="1:9" ht="135">
      <c r="A229" s="133"/>
      <c r="B229" s="133"/>
      <c r="C229" s="133" t="s">
        <v>844</v>
      </c>
      <c r="D229" s="133" t="s">
        <v>1154</v>
      </c>
      <c r="E229" s="131" t="s">
        <v>1141</v>
      </c>
      <c r="G229" s="132" t="s">
        <v>1158</v>
      </c>
      <c r="I229" s="131" t="s">
        <v>643</v>
      </c>
    </row>
    <row r="230" spans="1:9" ht="180">
      <c r="A230" s="133" t="s">
        <v>580</v>
      </c>
      <c r="B230" s="133" t="s">
        <v>845</v>
      </c>
      <c r="C230" s="133" t="s">
        <v>846</v>
      </c>
      <c r="D230" s="133" t="s">
        <v>1154</v>
      </c>
      <c r="E230" s="131" t="s">
        <v>847</v>
      </c>
      <c r="G230" s="132" t="s">
        <v>568</v>
      </c>
      <c r="I230" s="131" t="s">
        <v>569</v>
      </c>
    </row>
    <row r="231" spans="1:9" ht="285">
      <c r="A231" s="133" t="s">
        <v>580</v>
      </c>
      <c r="B231" s="133" t="s">
        <v>848</v>
      </c>
      <c r="C231" s="133" t="s">
        <v>849</v>
      </c>
      <c r="D231" s="133" t="s">
        <v>1154</v>
      </c>
      <c r="E231" s="131" t="s">
        <v>1047</v>
      </c>
      <c r="G231" s="132" t="s">
        <v>568</v>
      </c>
      <c r="I231" s="131" t="s">
        <v>569</v>
      </c>
    </row>
    <row r="232" spans="1:9" ht="409.6">
      <c r="A232" s="133" t="s">
        <v>580</v>
      </c>
      <c r="B232" s="133" t="s">
        <v>850</v>
      </c>
      <c r="C232" s="133" t="s">
        <v>851</v>
      </c>
      <c r="D232" s="133" t="s">
        <v>1159</v>
      </c>
      <c r="E232" s="131" t="s">
        <v>1273</v>
      </c>
      <c r="G232" s="132" t="s">
        <v>568</v>
      </c>
      <c r="I232" s="131" t="s">
        <v>1045</v>
      </c>
    </row>
    <row r="233" spans="1:9" ht="84">
      <c r="A233" s="133"/>
      <c r="B233" s="133"/>
      <c r="C233" s="133"/>
      <c r="D233" s="133"/>
      <c r="E233" s="131" t="s">
        <v>1272</v>
      </c>
      <c r="G233" s="132" t="s">
        <v>568</v>
      </c>
    </row>
    <row r="234" spans="1:9" ht="285">
      <c r="A234" s="133"/>
      <c r="B234" s="133"/>
      <c r="C234" s="133" t="s">
        <v>852</v>
      </c>
      <c r="D234" s="133" t="s">
        <v>1159</v>
      </c>
      <c r="E234" s="131" t="s">
        <v>1046</v>
      </c>
      <c r="G234" s="132" t="s">
        <v>568</v>
      </c>
      <c r="I234" s="131" t="s">
        <v>1045</v>
      </c>
    </row>
    <row r="235" spans="1:9" ht="252">
      <c r="A235" s="133" t="s">
        <v>580</v>
      </c>
      <c r="B235" s="133" t="s">
        <v>853</v>
      </c>
      <c r="C235" s="133" t="s">
        <v>854</v>
      </c>
      <c r="D235" s="133" t="s">
        <v>1159</v>
      </c>
      <c r="E235" s="131" t="s">
        <v>1271</v>
      </c>
      <c r="G235" s="132" t="s">
        <v>571</v>
      </c>
      <c r="H235" s="132" t="s">
        <v>1135</v>
      </c>
      <c r="I235" s="131" t="s">
        <v>564</v>
      </c>
    </row>
    <row r="236" spans="1:9" ht="186">
      <c r="A236" s="133"/>
      <c r="B236" s="133"/>
      <c r="C236" s="133"/>
      <c r="D236" s="133"/>
      <c r="E236" s="131" t="s">
        <v>1270</v>
      </c>
      <c r="G236" s="132" t="s">
        <v>568</v>
      </c>
    </row>
    <row r="237" spans="1:9" ht="252">
      <c r="A237" s="133"/>
      <c r="B237" s="133"/>
      <c r="C237" s="133" t="s">
        <v>855</v>
      </c>
      <c r="D237" s="133" t="s">
        <v>1159</v>
      </c>
      <c r="E237" s="131" t="s">
        <v>1269</v>
      </c>
      <c r="G237" s="132" t="s">
        <v>595</v>
      </c>
      <c r="H237" s="132" t="s">
        <v>1135</v>
      </c>
      <c r="I237" s="131" t="s">
        <v>564</v>
      </c>
    </row>
    <row r="238" spans="1:9" ht="84">
      <c r="A238" s="133"/>
      <c r="B238" s="133"/>
      <c r="C238" s="133"/>
      <c r="D238" s="133"/>
      <c r="E238" s="131" t="s">
        <v>1268</v>
      </c>
      <c r="G238" s="132" t="s">
        <v>568</v>
      </c>
    </row>
    <row r="239" spans="1:9" ht="240">
      <c r="A239" s="133" t="s">
        <v>346</v>
      </c>
      <c r="B239" s="133" t="s">
        <v>856</v>
      </c>
      <c r="C239" s="133" t="s">
        <v>857</v>
      </c>
      <c r="D239" s="133" t="s">
        <v>1154</v>
      </c>
      <c r="E239" s="131" t="s">
        <v>1142</v>
      </c>
      <c r="F239" s="131" t="s">
        <v>858</v>
      </c>
      <c r="G239" s="132" t="s">
        <v>568</v>
      </c>
      <c r="I239" s="131" t="s">
        <v>744</v>
      </c>
    </row>
    <row r="240" spans="1:9" ht="120">
      <c r="A240" s="133" t="s">
        <v>346</v>
      </c>
      <c r="B240" s="133" t="s">
        <v>859</v>
      </c>
      <c r="C240" s="133" t="s">
        <v>860</v>
      </c>
      <c r="D240" s="133" t="s">
        <v>1159</v>
      </c>
      <c r="E240" s="131" t="s">
        <v>1044</v>
      </c>
      <c r="G240" s="132" t="s">
        <v>595</v>
      </c>
      <c r="I240" s="131" t="s">
        <v>564</v>
      </c>
    </row>
    <row r="241" spans="1:9" ht="90">
      <c r="A241" s="133"/>
      <c r="B241" s="133"/>
      <c r="C241" s="133" t="s">
        <v>861</v>
      </c>
      <c r="D241" s="133" t="s">
        <v>1159</v>
      </c>
      <c r="E241" s="131" t="s">
        <v>862</v>
      </c>
      <c r="G241" s="132" t="s">
        <v>595</v>
      </c>
      <c r="I241" s="131" t="s">
        <v>564</v>
      </c>
    </row>
    <row r="242" spans="1:9" ht="120">
      <c r="A242" s="133" t="s">
        <v>580</v>
      </c>
      <c r="B242" s="133" t="s">
        <v>863</v>
      </c>
      <c r="C242" s="133" t="s">
        <v>864</v>
      </c>
      <c r="D242" s="133" t="s">
        <v>1154</v>
      </c>
      <c r="E242" s="131" t="s">
        <v>865</v>
      </c>
      <c r="G242" s="132" t="s">
        <v>568</v>
      </c>
      <c r="I242" s="131" t="s">
        <v>744</v>
      </c>
    </row>
    <row r="243" spans="1:9" ht="180">
      <c r="A243" s="133"/>
      <c r="B243" s="133"/>
      <c r="C243" s="133" t="s">
        <v>866</v>
      </c>
      <c r="D243" s="133" t="s">
        <v>1154</v>
      </c>
      <c r="E243" s="131" t="s">
        <v>867</v>
      </c>
      <c r="G243" s="132" t="s">
        <v>568</v>
      </c>
      <c r="I243" s="131" t="s">
        <v>744</v>
      </c>
    </row>
    <row r="244" spans="1:9" ht="180">
      <c r="A244" s="133"/>
      <c r="B244" s="133"/>
      <c r="C244" s="133" t="s">
        <v>868</v>
      </c>
      <c r="D244" s="133" t="s">
        <v>1154</v>
      </c>
      <c r="E244" s="131" t="s">
        <v>869</v>
      </c>
      <c r="G244" s="132" t="s">
        <v>568</v>
      </c>
      <c r="I244" s="131" t="s">
        <v>744</v>
      </c>
    </row>
    <row r="245" spans="1:9" ht="120">
      <c r="A245" s="133"/>
      <c r="B245" s="133"/>
      <c r="C245" s="133" t="s">
        <v>870</v>
      </c>
      <c r="D245" s="133" t="s">
        <v>1154</v>
      </c>
      <c r="E245" s="131" t="s">
        <v>1043</v>
      </c>
      <c r="F245" s="131" t="s">
        <v>1023</v>
      </c>
      <c r="G245" s="132" t="s">
        <v>568</v>
      </c>
      <c r="H245" s="132" t="s">
        <v>1135</v>
      </c>
      <c r="I245" s="131" t="s">
        <v>744</v>
      </c>
    </row>
    <row r="246" spans="1:9" ht="180">
      <c r="A246" s="133" t="s">
        <v>580</v>
      </c>
      <c r="B246" s="133" t="s">
        <v>871</v>
      </c>
      <c r="C246" s="133" t="s">
        <v>872</v>
      </c>
      <c r="D246" s="133" t="s">
        <v>1154</v>
      </c>
      <c r="E246" s="131" t="s">
        <v>1042</v>
      </c>
      <c r="G246" s="132" t="s">
        <v>568</v>
      </c>
      <c r="I246" s="131" t="s">
        <v>744</v>
      </c>
    </row>
    <row r="247" spans="1:9" ht="210">
      <c r="A247" s="133"/>
      <c r="B247" s="133"/>
      <c r="C247" s="133" t="s">
        <v>873</v>
      </c>
      <c r="D247" s="133" t="s">
        <v>1154</v>
      </c>
      <c r="E247" s="131" t="s">
        <v>1041</v>
      </c>
      <c r="G247" s="132" t="s">
        <v>568</v>
      </c>
      <c r="I247" s="131" t="s">
        <v>744</v>
      </c>
    </row>
    <row r="248" spans="1:9" ht="300">
      <c r="A248" s="133" t="s">
        <v>580</v>
      </c>
      <c r="B248" s="133" t="s">
        <v>874</v>
      </c>
      <c r="C248" s="133" t="s">
        <v>875</v>
      </c>
      <c r="D248" s="133" t="s">
        <v>1154</v>
      </c>
      <c r="E248" s="131" t="s">
        <v>876</v>
      </c>
      <c r="G248" s="132" t="s">
        <v>595</v>
      </c>
      <c r="I248" s="131" t="s">
        <v>744</v>
      </c>
    </row>
    <row r="249" spans="1:9" ht="240">
      <c r="A249" s="133" t="s">
        <v>580</v>
      </c>
      <c r="B249" s="133" t="s">
        <v>877</v>
      </c>
      <c r="C249" s="133" t="s">
        <v>878</v>
      </c>
      <c r="D249" s="133" t="s">
        <v>1154</v>
      </c>
      <c r="E249" s="131" t="s">
        <v>1216</v>
      </c>
      <c r="G249" s="132" t="s">
        <v>568</v>
      </c>
      <c r="I249" s="131" t="s">
        <v>744</v>
      </c>
    </row>
    <row r="250" spans="1:9" ht="99">
      <c r="A250" s="133"/>
      <c r="B250" s="133"/>
      <c r="C250" s="133" t="s">
        <v>879</v>
      </c>
      <c r="D250" s="133" t="s">
        <v>1154</v>
      </c>
      <c r="E250" s="131" t="s">
        <v>1267</v>
      </c>
      <c r="G250" s="132" t="s">
        <v>568</v>
      </c>
      <c r="I250" s="131" t="s">
        <v>1040</v>
      </c>
    </row>
    <row r="251" spans="1:9" ht="101">
      <c r="A251" s="133"/>
      <c r="B251" s="133"/>
      <c r="C251" s="133"/>
      <c r="D251" s="133"/>
      <c r="E251" s="131" t="s">
        <v>1266</v>
      </c>
      <c r="G251" s="132" t="s">
        <v>1158</v>
      </c>
    </row>
    <row r="252" spans="1:9" ht="286">
      <c r="A252" s="133" t="s">
        <v>580</v>
      </c>
      <c r="B252" s="133" t="s">
        <v>880</v>
      </c>
      <c r="C252" s="133" t="s">
        <v>881</v>
      </c>
      <c r="D252" s="133" t="s">
        <v>1154</v>
      </c>
      <c r="E252" s="131" t="s">
        <v>1265</v>
      </c>
      <c r="F252" s="131" t="s">
        <v>882</v>
      </c>
      <c r="G252" s="132" t="s">
        <v>1158</v>
      </c>
      <c r="I252" s="131" t="s">
        <v>883</v>
      </c>
    </row>
    <row r="253" spans="1:9" ht="67">
      <c r="A253" s="133"/>
      <c r="B253" s="133"/>
      <c r="C253" s="133"/>
      <c r="D253" s="133"/>
      <c r="E253" s="131" t="s">
        <v>1264</v>
      </c>
      <c r="G253" s="132" t="s">
        <v>568</v>
      </c>
    </row>
    <row r="254" spans="1:9" ht="180">
      <c r="A254" s="133" t="s">
        <v>580</v>
      </c>
      <c r="B254" s="133" t="s">
        <v>884</v>
      </c>
      <c r="C254" s="133" t="s">
        <v>885</v>
      </c>
      <c r="D254" s="133" t="s">
        <v>1154</v>
      </c>
      <c r="E254" s="131" t="s">
        <v>1039</v>
      </c>
      <c r="F254" s="131" t="s">
        <v>886</v>
      </c>
      <c r="G254" s="132" t="s">
        <v>568</v>
      </c>
      <c r="I254" s="131" t="s">
        <v>887</v>
      </c>
    </row>
    <row r="255" spans="1:9" ht="90">
      <c r="A255" s="133" t="s">
        <v>580</v>
      </c>
      <c r="B255" s="133" t="s">
        <v>888</v>
      </c>
      <c r="C255" s="133" t="s">
        <v>889</v>
      </c>
      <c r="D255" s="133" t="s">
        <v>1154</v>
      </c>
      <c r="E255" s="131" t="s">
        <v>1038</v>
      </c>
      <c r="G255" s="132" t="s">
        <v>1158</v>
      </c>
      <c r="I255" s="131" t="s">
        <v>569</v>
      </c>
    </row>
    <row r="256" spans="1:9" ht="218">
      <c r="A256" s="133"/>
      <c r="B256" s="133"/>
      <c r="C256" s="133" t="s">
        <v>890</v>
      </c>
      <c r="D256" s="133" t="s">
        <v>1154</v>
      </c>
      <c r="E256" s="131" t="s">
        <v>1263</v>
      </c>
      <c r="G256" s="132" t="s">
        <v>1158</v>
      </c>
      <c r="I256" s="131" t="s">
        <v>569</v>
      </c>
    </row>
    <row r="257" spans="1:9" ht="84">
      <c r="A257" s="133"/>
      <c r="B257" s="133"/>
      <c r="C257" s="133"/>
      <c r="D257" s="133"/>
      <c r="E257" s="131" t="s">
        <v>1262</v>
      </c>
      <c r="G257" s="132" t="s">
        <v>595</v>
      </c>
    </row>
    <row r="258" spans="1:9" ht="271">
      <c r="A258" s="133" t="s">
        <v>580</v>
      </c>
      <c r="B258" s="133" t="s">
        <v>891</v>
      </c>
      <c r="C258" s="133" t="s">
        <v>892</v>
      </c>
      <c r="D258" s="133" t="s">
        <v>1154</v>
      </c>
      <c r="E258" s="131" t="s">
        <v>1261</v>
      </c>
      <c r="G258" s="132" t="s">
        <v>568</v>
      </c>
      <c r="I258" s="131" t="s">
        <v>744</v>
      </c>
    </row>
    <row r="259" spans="1:9" ht="305">
      <c r="A259" s="133" t="s">
        <v>580</v>
      </c>
      <c r="B259" s="133" t="s">
        <v>893</v>
      </c>
      <c r="C259" s="133" t="s">
        <v>894</v>
      </c>
      <c r="D259" s="133" t="s">
        <v>1154</v>
      </c>
      <c r="E259" s="131" t="s">
        <v>1260</v>
      </c>
      <c r="G259" s="132" t="s">
        <v>568</v>
      </c>
      <c r="I259" s="131" t="s">
        <v>744</v>
      </c>
    </row>
    <row r="260" spans="1:9" ht="210">
      <c r="A260" s="133"/>
      <c r="B260" s="133"/>
      <c r="C260" s="133" t="s">
        <v>895</v>
      </c>
      <c r="D260" s="133" t="s">
        <v>1154</v>
      </c>
      <c r="E260" s="131" t="s">
        <v>896</v>
      </c>
      <c r="G260" s="132" t="s">
        <v>568</v>
      </c>
      <c r="I260" s="131" t="s">
        <v>744</v>
      </c>
    </row>
    <row r="261" spans="1:9" ht="116">
      <c r="A261" s="133" t="s">
        <v>346</v>
      </c>
      <c r="B261" s="133" t="s">
        <v>989</v>
      </c>
      <c r="C261" s="133" t="s">
        <v>897</v>
      </c>
      <c r="D261" s="133" t="s">
        <v>1154</v>
      </c>
      <c r="E261" s="131" t="s">
        <v>1259</v>
      </c>
      <c r="G261" s="132" t="s">
        <v>568</v>
      </c>
      <c r="I261" s="131" t="s">
        <v>569</v>
      </c>
    </row>
    <row r="262" spans="1:9" ht="101">
      <c r="A262" s="133"/>
      <c r="B262" s="133"/>
      <c r="C262" s="133"/>
      <c r="D262" s="133"/>
      <c r="E262" s="131" t="s">
        <v>1258</v>
      </c>
      <c r="G262" s="132" t="s">
        <v>568</v>
      </c>
    </row>
    <row r="263" spans="1:9" ht="269">
      <c r="A263" s="133" t="s">
        <v>346</v>
      </c>
      <c r="B263" s="133" t="s">
        <v>898</v>
      </c>
      <c r="C263" s="133" t="s">
        <v>899</v>
      </c>
      <c r="D263" s="133" t="s">
        <v>1154</v>
      </c>
      <c r="E263" s="131" t="s">
        <v>1257</v>
      </c>
      <c r="G263" s="132" t="s">
        <v>595</v>
      </c>
      <c r="I263" s="131" t="s">
        <v>569</v>
      </c>
    </row>
    <row r="264" spans="1:9" ht="118">
      <c r="A264" s="133"/>
      <c r="B264" s="133"/>
      <c r="C264" s="133"/>
      <c r="D264" s="133"/>
      <c r="E264" s="131" t="s">
        <v>1256</v>
      </c>
      <c r="G264" s="132" t="s">
        <v>595</v>
      </c>
    </row>
    <row r="265" spans="1:9" ht="120">
      <c r="A265" s="133"/>
      <c r="B265" s="133"/>
      <c r="C265" s="133" t="s">
        <v>900</v>
      </c>
      <c r="D265" s="133" t="s">
        <v>1154</v>
      </c>
      <c r="E265" s="131" t="s">
        <v>990</v>
      </c>
      <c r="G265" s="132" t="s">
        <v>568</v>
      </c>
      <c r="I265" s="131" t="s">
        <v>569</v>
      </c>
    </row>
    <row r="266" spans="1:9" ht="409.6">
      <c r="A266" s="133" t="s">
        <v>346</v>
      </c>
      <c r="B266" s="133" t="s">
        <v>901</v>
      </c>
      <c r="C266" s="133" t="s">
        <v>902</v>
      </c>
      <c r="D266" s="133" t="s">
        <v>1154</v>
      </c>
      <c r="E266" s="131" t="s">
        <v>1143</v>
      </c>
      <c r="G266" s="132" t="s">
        <v>568</v>
      </c>
      <c r="I266" s="131" t="s">
        <v>1037</v>
      </c>
    </row>
    <row r="267" spans="1:9" ht="99">
      <c r="A267" s="133" t="s">
        <v>346</v>
      </c>
      <c r="B267" s="133" t="s">
        <v>903</v>
      </c>
      <c r="C267" s="133" t="s">
        <v>904</v>
      </c>
      <c r="D267" s="133" t="s">
        <v>1154</v>
      </c>
      <c r="E267" s="131" t="s">
        <v>1255</v>
      </c>
      <c r="G267" s="132" t="s">
        <v>568</v>
      </c>
      <c r="I267" s="131" t="s">
        <v>744</v>
      </c>
    </row>
    <row r="268" spans="1:9" ht="82">
      <c r="A268" s="133"/>
      <c r="B268" s="133"/>
      <c r="C268" s="133"/>
      <c r="D268" s="133"/>
      <c r="E268" s="131" t="s">
        <v>1254</v>
      </c>
      <c r="G268" s="132" t="s">
        <v>1153</v>
      </c>
    </row>
    <row r="269" spans="1:9" ht="67">
      <c r="A269" s="133"/>
      <c r="B269" s="133"/>
      <c r="C269" s="133"/>
      <c r="D269" s="133"/>
      <c r="E269" s="131" t="s">
        <v>1253</v>
      </c>
      <c r="G269" s="132" t="s">
        <v>561</v>
      </c>
    </row>
    <row r="270" spans="1:9" ht="167">
      <c r="A270" s="133"/>
      <c r="B270" s="133"/>
      <c r="C270" s="133" t="s">
        <v>905</v>
      </c>
      <c r="D270" s="133" t="s">
        <v>1154</v>
      </c>
      <c r="E270" s="131" t="s">
        <v>1252</v>
      </c>
      <c r="G270" s="132" t="s">
        <v>1153</v>
      </c>
      <c r="I270" s="131" t="s">
        <v>744</v>
      </c>
    </row>
    <row r="271" spans="1:9" ht="203">
      <c r="A271" s="133"/>
      <c r="B271" s="133"/>
      <c r="C271" s="133"/>
      <c r="D271" s="133"/>
      <c r="E271" s="131" t="s">
        <v>1251</v>
      </c>
      <c r="G271" s="132" t="s">
        <v>563</v>
      </c>
    </row>
    <row r="272" spans="1:9" ht="133">
      <c r="A272" s="133" t="s">
        <v>580</v>
      </c>
      <c r="B272" s="133" t="s">
        <v>906</v>
      </c>
      <c r="C272" s="133" t="s">
        <v>907</v>
      </c>
      <c r="D272" s="133" t="s">
        <v>1154</v>
      </c>
      <c r="E272" s="131" t="s">
        <v>1250</v>
      </c>
      <c r="G272" s="132" t="s">
        <v>1153</v>
      </c>
      <c r="I272" s="131" t="s">
        <v>744</v>
      </c>
    </row>
    <row r="273" spans="1:9" ht="135">
      <c r="A273" s="133"/>
      <c r="B273" s="133"/>
      <c r="C273" s="133"/>
      <c r="D273" s="133"/>
      <c r="E273" s="131" t="s">
        <v>1249</v>
      </c>
      <c r="G273" s="132" t="s">
        <v>563</v>
      </c>
    </row>
    <row r="274" spans="1:9" ht="99">
      <c r="A274" s="133"/>
      <c r="B274" s="133"/>
      <c r="C274" s="133" t="s">
        <v>908</v>
      </c>
      <c r="D274" s="133" t="s">
        <v>1154</v>
      </c>
      <c r="E274" s="131" t="s">
        <v>1248</v>
      </c>
      <c r="G274" s="132" t="s">
        <v>1153</v>
      </c>
      <c r="I274" s="131" t="s">
        <v>744</v>
      </c>
    </row>
    <row r="275" spans="1:9" ht="254">
      <c r="A275" s="133"/>
      <c r="B275" s="133"/>
      <c r="C275" s="133"/>
      <c r="D275" s="133"/>
      <c r="E275" s="131" t="s">
        <v>1247</v>
      </c>
      <c r="G275" s="132" t="s">
        <v>563</v>
      </c>
    </row>
    <row r="276" spans="1:9" ht="60">
      <c r="A276" s="133"/>
      <c r="B276" s="133"/>
      <c r="C276" s="133" t="s">
        <v>909</v>
      </c>
      <c r="D276" s="133" t="s">
        <v>1154</v>
      </c>
      <c r="E276" s="131" t="s">
        <v>1217</v>
      </c>
      <c r="G276" s="132" t="s">
        <v>1153</v>
      </c>
      <c r="I276" s="131" t="s">
        <v>744</v>
      </c>
    </row>
    <row r="277" spans="1:9" ht="133">
      <c r="A277" s="133"/>
      <c r="B277" s="133"/>
      <c r="C277" s="133" t="s">
        <v>910</v>
      </c>
      <c r="D277" s="133" t="s">
        <v>1154</v>
      </c>
      <c r="E277" s="131" t="s">
        <v>1246</v>
      </c>
      <c r="G277" s="132" t="s">
        <v>1153</v>
      </c>
      <c r="I277" s="131" t="s">
        <v>744</v>
      </c>
    </row>
    <row r="278" spans="1:9" ht="254">
      <c r="A278" s="133"/>
      <c r="B278" s="133"/>
      <c r="C278" s="133"/>
      <c r="D278" s="133"/>
      <c r="E278" s="131" t="s">
        <v>1245</v>
      </c>
      <c r="G278" s="132" t="s">
        <v>563</v>
      </c>
    </row>
    <row r="279" spans="1:9" ht="300">
      <c r="A279" s="133" t="s">
        <v>580</v>
      </c>
      <c r="B279" s="133" t="s">
        <v>911</v>
      </c>
      <c r="C279" s="133" t="s">
        <v>912</v>
      </c>
      <c r="D279" s="133" t="s">
        <v>1154</v>
      </c>
      <c r="E279" s="131" t="s">
        <v>1036</v>
      </c>
      <c r="G279" s="132" t="s">
        <v>568</v>
      </c>
      <c r="I279" s="131" t="s">
        <v>744</v>
      </c>
    </row>
    <row r="280" spans="1:9" ht="120">
      <c r="A280" s="133"/>
      <c r="B280" s="133"/>
      <c r="C280" s="133" t="s">
        <v>913</v>
      </c>
      <c r="D280" s="133" t="s">
        <v>1154</v>
      </c>
      <c r="E280" s="131" t="s">
        <v>1035</v>
      </c>
      <c r="G280" s="132" t="s">
        <v>568</v>
      </c>
      <c r="H280" s="132" t="s">
        <v>1158</v>
      </c>
      <c r="I280" s="131" t="s">
        <v>744</v>
      </c>
    </row>
    <row r="281" spans="1:9" ht="201">
      <c r="A281" s="133"/>
      <c r="B281" s="133"/>
      <c r="C281" s="133" t="s">
        <v>914</v>
      </c>
      <c r="D281" s="133" t="s">
        <v>1154</v>
      </c>
      <c r="E281" s="131" t="s">
        <v>1244</v>
      </c>
      <c r="G281" s="132" t="s">
        <v>568</v>
      </c>
      <c r="I281" s="131" t="s">
        <v>744</v>
      </c>
    </row>
    <row r="282" spans="1:9" ht="203">
      <c r="A282" s="133"/>
      <c r="B282" s="133"/>
      <c r="C282" s="133"/>
      <c r="D282" s="133"/>
      <c r="E282" s="131" t="s">
        <v>1243</v>
      </c>
      <c r="G282" s="132" t="s">
        <v>568</v>
      </c>
    </row>
    <row r="283" spans="1:9" ht="180">
      <c r="A283" s="133"/>
      <c r="B283" s="133"/>
      <c r="C283" s="133" t="s">
        <v>1034</v>
      </c>
      <c r="D283" s="133" t="s">
        <v>1154</v>
      </c>
      <c r="E283" s="131" t="s">
        <v>1144</v>
      </c>
      <c r="G283" s="132" t="s">
        <v>568</v>
      </c>
      <c r="I283" s="131" t="s">
        <v>1242</v>
      </c>
    </row>
    <row r="284" spans="1:9" ht="218">
      <c r="A284" s="133" t="s">
        <v>580</v>
      </c>
      <c r="B284" s="133" t="s">
        <v>991</v>
      </c>
      <c r="C284" s="133" t="s">
        <v>915</v>
      </c>
      <c r="D284" s="133" t="s">
        <v>1154</v>
      </c>
      <c r="E284" s="131" t="s">
        <v>1241</v>
      </c>
      <c r="G284" s="132" t="s">
        <v>568</v>
      </c>
      <c r="I284" s="131" t="s">
        <v>744</v>
      </c>
    </row>
    <row r="285" spans="1:9" ht="135">
      <c r="A285" s="133"/>
      <c r="B285" s="133"/>
      <c r="C285" s="133"/>
      <c r="D285" s="133"/>
      <c r="E285" s="131" t="s">
        <v>1240</v>
      </c>
      <c r="G285" s="132" t="s">
        <v>568</v>
      </c>
    </row>
    <row r="286" spans="1:9" ht="180">
      <c r="A286" s="133"/>
      <c r="B286" s="133"/>
      <c r="C286" s="133" t="s">
        <v>916</v>
      </c>
      <c r="D286" s="133" t="s">
        <v>1154</v>
      </c>
      <c r="E286" s="131" t="s">
        <v>917</v>
      </c>
      <c r="G286" s="132" t="s">
        <v>568</v>
      </c>
      <c r="I286" s="131" t="s">
        <v>744</v>
      </c>
    </row>
    <row r="287" spans="1:9" ht="353">
      <c r="A287" s="133" t="s">
        <v>580</v>
      </c>
      <c r="B287" s="133" t="s">
        <v>918</v>
      </c>
      <c r="C287" s="133" t="s">
        <v>919</v>
      </c>
      <c r="D287" s="133" t="s">
        <v>1154</v>
      </c>
      <c r="E287" s="131" t="s">
        <v>1239</v>
      </c>
      <c r="G287" s="132" t="s">
        <v>568</v>
      </c>
      <c r="I287" s="131" t="s">
        <v>744</v>
      </c>
    </row>
    <row r="288" spans="1:9" ht="237">
      <c r="A288" s="133"/>
      <c r="B288" s="133"/>
      <c r="C288" s="133"/>
      <c r="D288" s="133"/>
      <c r="E288" s="131" t="s">
        <v>1238</v>
      </c>
      <c r="G288" s="132" t="s">
        <v>568</v>
      </c>
    </row>
    <row r="289" spans="1:9" ht="167">
      <c r="A289" s="133" t="s">
        <v>580</v>
      </c>
      <c r="B289" s="133" t="s">
        <v>920</v>
      </c>
      <c r="C289" s="133" t="s">
        <v>921</v>
      </c>
      <c r="D289" s="133" t="s">
        <v>1154</v>
      </c>
      <c r="E289" s="131" t="s">
        <v>1237</v>
      </c>
      <c r="G289" s="132" t="s">
        <v>568</v>
      </c>
      <c r="I289" s="131" t="s">
        <v>744</v>
      </c>
    </row>
    <row r="290" spans="1:9" ht="169">
      <c r="A290" s="133"/>
      <c r="B290" s="133"/>
      <c r="C290" s="133"/>
      <c r="D290" s="133"/>
      <c r="E290" s="131" t="s">
        <v>1236</v>
      </c>
      <c r="G290" s="132" t="s">
        <v>568</v>
      </c>
    </row>
    <row r="291" spans="1:9" ht="285">
      <c r="A291" s="133"/>
      <c r="B291" s="133"/>
      <c r="C291" s="133" t="s">
        <v>922</v>
      </c>
      <c r="D291" s="133" t="s">
        <v>1154</v>
      </c>
      <c r="E291" s="131" t="s">
        <v>1033</v>
      </c>
      <c r="G291" s="132" t="s">
        <v>1158</v>
      </c>
      <c r="I291" s="131" t="s">
        <v>992</v>
      </c>
    </row>
    <row r="292" spans="1:9" ht="195">
      <c r="A292" s="133" t="s">
        <v>580</v>
      </c>
      <c r="B292" s="133" t="s">
        <v>923</v>
      </c>
      <c r="C292" s="133" t="s">
        <v>924</v>
      </c>
      <c r="D292" s="133" t="s">
        <v>1154</v>
      </c>
      <c r="E292" s="131" t="s">
        <v>925</v>
      </c>
      <c r="G292" s="132" t="s">
        <v>568</v>
      </c>
      <c r="I292" s="131" t="s">
        <v>744</v>
      </c>
    </row>
    <row r="293" spans="1:9" ht="225">
      <c r="A293" s="133"/>
      <c r="B293" s="133"/>
      <c r="C293" s="133" t="s">
        <v>926</v>
      </c>
      <c r="D293" s="133" t="s">
        <v>1154</v>
      </c>
      <c r="E293" s="131" t="s">
        <v>927</v>
      </c>
      <c r="G293" s="132" t="s">
        <v>568</v>
      </c>
      <c r="I293" s="131" t="s">
        <v>744</v>
      </c>
    </row>
    <row r="294" spans="1:9" ht="210">
      <c r="A294" s="133"/>
      <c r="B294" s="133"/>
      <c r="C294" s="133" t="s">
        <v>928</v>
      </c>
      <c r="D294" s="133" t="s">
        <v>1154</v>
      </c>
      <c r="E294" s="131" t="s">
        <v>929</v>
      </c>
      <c r="G294" s="132" t="s">
        <v>568</v>
      </c>
      <c r="I294" s="131" t="s">
        <v>744</v>
      </c>
    </row>
    <row r="295" spans="1:9" ht="195">
      <c r="A295" s="133" t="s">
        <v>580</v>
      </c>
      <c r="B295" s="133" t="s">
        <v>930</v>
      </c>
      <c r="C295" s="133" t="s">
        <v>931</v>
      </c>
      <c r="D295" s="133" t="s">
        <v>1154</v>
      </c>
      <c r="E295" s="131" t="s">
        <v>1032</v>
      </c>
      <c r="G295" s="132" t="s">
        <v>568</v>
      </c>
      <c r="I295" s="131" t="s">
        <v>744</v>
      </c>
    </row>
    <row r="296" spans="1:9" ht="150">
      <c r="A296" s="133"/>
      <c r="B296" s="133"/>
      <c r="C296" s="133" t="s">
        <v>932</v>
      </c>
      <c r="D296" s="133" t="s">
        <v>1154</v>
      </c>
      <c r="E296" s="131" t="s">
        <v>1235</v>
      </c>
      <c r="G296" s="132" t="s">
        <v>1158</v>
      </c>
      <c r="H296" s="132" t="s">
        <v>595</v>
      </c>
      <c r="I296" s="131" t="s">
        <v>569</v>
      </c>
    </row>
    <row r="297" spans="1:9" ht="135">
      <c r="A297" s="133"/>
      <c r="B297" s="133"/>
      <c r="C297" s="133"/>
      <c r="D297" s="133"/>
      <c r="E297" s="131" t="s">
        <v>1234</v>
      </c>
      <c r="G297" s="132" t="s">
        <v>595</v>
      </c>
    </row>
    <row r="298" spans="1:9" ht="116">
      <c r="A298" s="133" t="s">
        <v>580</v>
      </c>
      <c r="B298" s="133" t="s">
        <v>933</v>
      </c>
      <c r="C298" s="133" t="s">
        <v>934</v>
      </c>
      <c r="D298" s="133" t="s">
        <v>1154</v>
      </c>
      <c r="E298" s="131" t="s">
        <v>1233</v>
      </c>
      <c r="G298" s="132" t="s">
        <v>568</v>
      </c>
      <c r="I298" s="131" t="s">
        <v>985</v>
      </c>
    </row>
    <row r="299" spans="1:9" ht="409.6">
      <c r="A299" s="133"/>
      <c r="B299" s="133"/>
      <c r="C299" s="133"/>
      <c r="D299" s="133"/>
      <c r="E299" s="131" t="s">
        <v>1232</v>
      </c>
      <c r="G299" s="132" t="s">
        <v>568</v>
      </c>
    </row>
    <row r="300" spans="1:9" ht="255">
      <c r="A300" s="133" t="s">
        <v>580</v>
      </c>
      <c r="B300" s="133" t="s">
        <v>935</v>
      </c>
      <c r="C300" s="133" t="s">
        <v>936</v>
      </c>
      <c r="D300" s="133" t="s">
        <v>1154</v>
      </c>
      <c r="E300" s="131" t="s">
        <v>937</v>
      </c>
      <c r="G300" s="132" t="s">
        <v>595</v>
      </c>
      <c r="I300" s="131" t="s">
        <v>938</v>
      </c>
    </row>
    <row r="301" spans="1:9" ht="286">
      <c r="A301" s="133" t="s">
        <v>580</v>
      </c>
      <c r="B301" s="133" t="s">
        <v>939</v>
      </c>
      <c r="C301" s="133" t="s">
        <v>940</v>
      </c>
      <c r="D301" s="133" t="s">
        <v>1154</v>
      </c>
      <c r="E301" s="131" t="s">
        <v>1231</v>
      </c>
      <c r="G301" s="132" t="s">
        <v>568</v>
      </c>
      <c r="I301" s="131" t="s">
        <v>1031</v>
      </c>
    </row>
    <row r="302" spans="1:9" ht="237">
      <c r="A302" s="133"/>
      <c r="B302" s="133"/>
      <c r="C302" s="133"/>
      <c r="D302" s="133"/>
      <c r="E302" s="131" t="s">
        <v>1230</v>
      </c>
      <c r="G302" s="132" t="s">
        <v>568</v>
      </c>
    </row>
    <row r="303" spans="1:9" ht="235">
      <c r="A303" s="133"/>
      <c r="B303" s="133"/>
      <c r="C303" s="133" t="s">
        <v>941</v>
      </c>
      <c r="D303" s="133" t="s">
        <v>1154</v>
      </c>
      <c r="E303" s="131" t="s">
        <v>1229</v>
      </c>
      <c r="G303" s="132" t="s">
        <v>568</v>
      </c>
      <c r="I303" s="131" t="s">
        <v>569</v>
      </c>
    </row>
    <row r="304" spans="1:9" ht="118">
      <c r="A304" s="133"/>
      <c r="B304" s="133"/>
      <c r="C304" s="133"/>
      <c r="D304" s="133"/>
      <c r="E304" s="131" t="s">
        <v>1228</v>
      </c>
      <c r="G304" s="132" t="s">
        <v>568</v>
      </c>
    </row>
    <row r="305" spans="1:9" ht="270">
      <c r="A305" s="133" t="s">
        <v>580</v>
      </c>
      <c r="B305" s="133" t="s">
        <v>942</v>
      </c>
      <c r="C305" s="133" t="s">
        <v>943</v>
      </c>
      <c r="D305" s="133" t="s">
        <v>1154</v>
      </c>
      <c r="E305" s="131" t="s">
        <v>1030</v>
      </c>
      <c r="F305" s="131" t="s">
        <v>1023</v>
      </c>
      <c r="G305" s="132" t="s">
        <v>568</v>
      </c>
      <c r="H305" s="132" t="s">
        <v>1135</v>
      </c>
      <c r="I305" s="131" t="s">
        <v>564</v>
      </c>
    </row>
    <row r="306" spans="1:9" ht="328">
      <c r="A306" s="133"/>
      <c r="B306" s="133"/>
      <c r="C306" s="133" t="s">
        <v>944</v>
      </c>
      <c r="D306" s="133" t="s">
        <v>1154</v>
      </c>
      <c r="E306" s="131" t="s">
        <v>1218</v>
      </c>
      <c r="F306" s="131" t="s">
        <v>1023</v>
      </c>
      <c r="G306" s="132" t="s">
        <v>568</v>
      </c>
      <c r="H306" s="132" t="s">
        <v>1135</v>
      </c>
      <c r="I306" s="131" t="s">
        <v>945</v>
      </c>
    </row>
    <row r="307" spans="1:9" ht="409.6">
      <c r="A307" s="133"/>
      <c r="B307" s="133"/>
      <c r="C307" s="133" t="s">
        <v>946</v>
      </c>
      <c r="D307" s="133" t="s">
        <v>1154</v>
      </c>
      <c r="E307" s="131" t="s">
        <v>1029</v>
      </c>
      <c r="F307" s="131" t="s">
        <v>1023</v>
      </c>
      <c r="G307" s="132" t="s">
        <v>568</v>
      </c>
      <c r="H307" s="132" t="s">
        <v>1135</v>
      </c>
      <c r="I307" s="131" t="s">
        <v>1028</v>
      </c>
    </row>
    <row r="308" spans="1:9" ht="135">
      <c r="A308" s="133"/>
      <c r="B308" s="133"/>
      <c r="C308" s="133" t="s">
        <v>1027</v>
      </c>
      <c r="D308" s="133" t="s">
        <v>1159</v>
      </c>
      <c r="E308" s="131" t="s">
        <v>1145</v>
      </c>
      <c r="G308" s="132" t="s">
        <v>568</v>
      </c>
      <c r="H308" s="132" t="s">
        <v>1135</v>
      </c>
      <c r="I308" s="131" t="s">
        <v>569</v>
      </c>
    </row>
    <row r="309" spans="1:9" ht="342">
      <c r="A309" s="133" t="s">
        <v>580</v>
      </c>
      <c r="B309" s="133" t="s">
        <v>947</v>
      </c>
      <c r="C309" s="133" t="s">
        <v>948</v>
      </c>
      <c r="D309" s="133" t="s">
        <v>1154</v>
      </c>
      <c r="E309" s="131" t="s">
        <v>949</v>
      </c>
      <c r="F309" s="131" t="s">
        <v>1023</v>
      </c>
      <c r="G309" s="132" t="s">
        <v>568</v>
      </c>
      <c r="H309" s="132" t="s">
        <v>1135</v>
      </c>
      <c r="I309" s="131" t="s">
        <v>643</v>
      </c>
    </row>
    <row r="310" spans="1:9" ht="384">
      <c r="A310" s="133"/>
      <c r="B310" s="133"/>
      <c r="C310" s="133" t="s">
        <v>950</v>
      </c>
      <c r="D310" s="133" t="s">
        <v>1154</v>
      </c>
      <c r="E310" s="131" t="s">
        <v>1026</v>
      </c>
      <c r="F310" s="131" t="s">
        <v>1023</v>
      </c>
      <c r="G310" s="132" t="s">
        <v>568</v>
      </c>
      <c r="H310" s="132" t="s">
        <v>1135</v>
      </c>
      <c r="I310" s="131" t="s">
        <v>643</v>
      </c>
    </row>
    <row r="311" spans="1:9" ht="409.6">
      <c r="A311" s="133" t="s">
        <v>580</v>
      </c>
      <c r="B311" s="133" t="s">
        <v>1025</v>
      </c>
      <c r="C311" s="133" t="s">
        <v>1024</v>
      </c>
      <c r="D311" s="133" t="s">
        <v>1154</v>
      </c>
      <c r="E311" s="131" t="s">
        <v>1227</v>
      </c>
      <c r="G311" s="132" t="s">
        <v>568</v>
      </c>
      <c r="I311" s="131" t="s">
        <v>744</v>
      </c>
    </row>
    <row r="312" spans="1:9" ht="152">
      <c r="A312" s="133"/>
      <c r="B312" s="133"/>
      <c r="C312" s="133"/>
      <c r="D312" s="133"/>
      <c r="E312" s="131" t="s">
        <v>1226</v>
      </c>
      <c r="G312" s="132" t="s">
        <v>568</v>
      </c>
      <c r="H312" s="132" t="s">
        <v>1135</v>
      </c>
    </row>
    <row r="313" spans="1:9" ht="75">
      <c r="A313" s="133" t="s">
        <v>580</v>
      </c>
      <c r="B313" s="133" t="s">
        <v>951</v>
      </c>
      <c r="C313" s="133" t="s">
        <v>1022</v>
      </c>
      <c r="D313" s="133" t="s">
        <v>1154</v>
      </c>
      <c r="E313" s="131" t="s">
        <v>1012</v>
      </c>
      <c r="G313" s="132" t="s">
        <v>1011</v>
      </c>
    </row>
    <row r="314" spans="1:9" ht="75">
      <c r="A314" s="133"/>
      <c r="B314" s="133"/>
      <c r="C314" s="133" t="s">
        <v>1021</v>
      </c>
      <c r="D314" s="133" t="s">
        <v>1154</v>
      </c>
      <c r="E314" s="131" t="s">
        <v>1012</v>
      </c>
      <c r="G314" s="132" t="s">
        <v>1011</v>
      </c>
    </row>
    <row r="315" spans="1:9" ht="75">
      <c r="A315" s="133"/>
      <c r="B315" s="133"/>
      <c r="C315" s="133" t="s">
        <v>1020</v>
      </c>
      <c r="D315" s="133" t="s">
        <v>1154</v>
      </c>
      <c r="E315" s="131" t="s">
        <v>1012</v>
      </c>
      <c r="G315" s="132" t="s">
        <v>1011</v>
      </c>
    </row>
    <row r="316" spans="1:9" ht="75">
      <c r="A316" s="133"/>
      <c r="B316" s="133"/>
      <c r="C316" s="133" t="s">
        <v>1019</v>
      </c>
      <c r="D316" s="133" t="s">
        <v>1154</v>
      </c>
      <c r="E316" s="131" t="s">
        <v>1012</v>
      </c>
      <c r="G316" s="132" t="s">
        <v>1011</v>
      </c>
    </row>
    <row r="317" spans="1:9" ht="75">
      <c r="A317" s="133"/>
      <c r="B317" s="133"/>
      <c r="C317" s="133" t="s">
        <v>1018</v>
      </c>
      <c r="D317" s="133" t="s">
        <v>1154</v>
      </c>
      <c r="E317" s="131" t="s">
        <v>1012</v>
      </c>
      <c r="G317" s="132" t="s">
        <v>1011</v>
      </c>
    </row>
    <row r="318" spans="1:9" ht="75">
      <c r="A318" s="133"/>
      <c r="B318" s="133"/>
      <c r="C318" s="133" t="s">
        <v>1017</v>
      </c>
      <c r="D318" s="133" t="s">
        <v>1154</v>
      </c>
      <c r="E318" s="131" t="s">
        <v>1012</v>
      </c>
      <c r="G318" s="132" t="s">
        <v>1011</v>
      </c>
    </row>
    <row r="319" spans="1:9" ht="75">
      <c r="A319" s="133"/>
      <c r="B319" s="133"/>
      <c r="C319" s="133" t="s">
        <v>1016</v>
      </c>
      <c r="D319" s="133" t="s">
        <v>1154</v>
      </c>
      <c r="E319" s="131" t="s">
        <v>1012</v>
      </c>
      <c r="G319" s="132" t="s">
        <v>1011</v>
      </c>
    </row>
    <row r="320" spans="1:9" ht="75">
      <c r="A320" s="133"/>
      <c r="B320" s="133"/>
      <c r="C320" s="133" t="s">
        <v>1015</v>
      </c>
      <c r="D320" s="133" t="s">
        <v>1154</v>
      </c>
      <c r="E320" s="131" t="s">
        <v>1012</v>
      </c>
      <c r="G320" s="132" t="s">
        <v>1011</v>
      </c>
    </row>
    <row r="321" spans="1:8" ht="75">
      <c r="A321" s="133"/>
      <c r="B321" s="133"/>
      <c r="C321" s="133" t="s">
        <v>1014</v>
      </c>
      <c r="D321" s="133" t="s">
        <v>1154</v>
      </c>
      <c r="E321" s="131" t="s">
        <v>1012</v>
      </c>
      <c r="G321" s="132" t="s">
        <v>1011</v>
      </c>
    </row>
    <row r="322" spans="1:8" ht="75">
      <c r="A322" s="133"/>
      <c r="B322" s="133"/>
      <c r="C322" s="133" t="s">
        <v>1013</v>
      </c>
      <c r="D322" s="133" t="s">
        <v>1154</v>
      </c>
      <c r="E322" s="131" t="s">
        <v>1012</v>
      </c>
      <c r="G322" s="132" t="s">
        <v>1011</v>
      </c>
    </row>
    <row r="323" spans="1:8" ht="60">
      <c r="A323" s="133" t="s">
        <v>580</v>
      </c>
      <c r="B323" s="133" t="s">
        <v>952</v>
      </c>
      <c r="C323" s="133" t="s">
        <v>953</v>
      </c>
      <c r="D323" s="133" t="s">
        <v>1154</v>
      </c>
      <c r="E323" s="131" t="s">
        <v>1225</v>
      </c>
      <c r="G323" s="132" t="s">
        <v>1153</v>
      </c>
    </row>
    <row r="324" spans="1:8" ht="120">
      <c r="A324" s="133" t="s">
        <v>580</v>
      </c>
      <c r="B324" s="133" t="s">
        <v>954</v>
      </c>
      <c r="C324" s="133" t="s">
        <v>955</v>
      </c>
      <c r="D324" s="133" t="s">
        <v>1154</v>
      </c>
      <c r="E324" s="131" t="s">
        <v>986</v>
      </c>
      <c r="G324" s="132" t="s">
        <v>1158</v>
      </c>
    </row>
    <row r="325" spans="1:8" ht="60">
      <c r="A325" s="133" t="s">
        <v>580</v>
      </c>
      <c r="B325" s="133" t="s">
        <v>994</v>
      </c>
      <c r="C325" s="133" t="s">
        <v>1010</v>
      </c>
      <c r="D325" s="133" t="s">
        <v>1154</v>
      </c>
      <c r="E325" s="131" t="s">
        <v>993</v>
      </c>
      <c r="G325" s="132" t="s">
        <v>1158</v>
      </c>
    </row>
    <row r="326" spans="1:8" ht="60">
      <c r="A326" s="133" t="s">
        <v>580</v>
      </c>
      <c r="B326" s="133" t="s">
        <v>956</v>
      </c>
      <c r="C326" s="133" t="s">
        <v>957</v>
      </c>
      <c r="D326" s="133" t="s">
        <v>1154</v>
      </c>
      <c r="E326" s="131" t="s">
        <v>958</v>
      </c>
      <c r="G326" s="132" t="s">
        <v>1158</v>
      </c>
    </row>
    <row r="327" spans="1:8" ht="225">
      <c r="A327" s="133" t="s">
        <v>580</v>
      </c>
      <c r="B327" s="133" t="s">
        <v>1009</v>
      </c>
      <c r="C327" s="133" t="s">
        <v>1008</v>
      </c>
      <c r="D327" s="133" t="s">
        <v>1154</v>
      </c>
      <c r="E327" s="131" t="s">
        <v>1224</v>
      </c>
      <c r="F327" s="131" t="s">
        <v>1023</v>
      </c>
      <c r="G327" s="132" t="s">
        <v>568</v>
      </c>
      <c r="H327" s="132" t="s">
        <v>1135</v>
      </c>
    </row>
    <row r="328" spans="1:8" ht="116">
      <c r="A328" s="133"/>
      <c r="B328" s="133"/>
      <c r="C328" s="133" t="s">
        <v>1007</v>
      </c>
      <c r="D328" s="133" t="s">
        <v>1154</v>
      </c>
      <c r="E328" s="131" t="s">
        <v>1223</v>
      </c>
      <c r="F328" s="131" t="s">
        <v>1023</v>
      </c>
      <c r="G328" s="132" t="s">
        <v>568</v>
      </c>
      <c r="H328" s="132" t="s">
        <v>1135</v>
      </c>
    </row>
    <row r="329" spans="1:8" ht="116">
      <c r="A329" s="133"/>
      <c r="B329" s="133"/>
      <c r="C329" s="133"/>
      <c r="D329" s="133"/>
      <c r="E329" s="131" t="s">
        <v>1222</v>
      </c>
      <c r="F329" s="131" t="s">
        <v>1023</v>
      </c>
      <c r="G329" s="132" t="s">
        <v>568</v>
      </c>
      <c r="H329" s="132" t="s">
        <v>1135</v>
      </c>
    </row>
    <row r="330" spans="1:8" ht="152">
      <c r="A330" s="133"/>
      <c r="B330" s="133"/>
      <c r="C330" s="133"/>
      <c r="D330" s="133"/>
      <c r="E330" s="131" t="s">
        <v>1221</v>
      </c>
      <c r="F330" s="131" t="s">
        <v>1023</v>
      </c>
      <c r="G330" s="132" t="s">
        <v>568</v>
      </c>
      <c r="H330" s="132" t="s">
        <v>1135</v>
      </c>
    </row>
    <row r="331" spans="1:8" ht="105">
      <c r="A331" s="133"/>
      <c r="B331" s="133"/>
      <c r="C331" s="133" t="s">
        <v>1006</v>
      </c>
      <c r="D331" s="133" t="s">
        <v>1154</v>
      </c>
      <c r="E331" s="131" t="s">
        <v>1005</v>
      </c>
      <c r="F331" s="131" t="s">
        <v>1023</v>
      </c>
      <c r="G331" s="132" t="s">
        <v>568</v>
      </c>
      <c r="H331" s="132" t="s">
        <v>1135</v>
      </c>
    </row>
    <row r="332" spans="1:8" ht="135">
      <c r="A332" s="133"/>
      <c r="B332" s="133"/>
      <c r="C332" s="133" t="s">
        <v>1004</v>
      </c>
      <c r="D332" s="133" t="s">
        <v>1154</v>
      </c>
      <c r="E332" s="131" t="s">
        <v>1220</v>
      </c>
      <c r="F332" s="131" t="s">
        <v>1023</v>
      </c>
      <c r="G332" s="132" t="s">
        <v>568</v>
      </c>
      <c r="H332" s="132" t="s">
        <v>1135</v>
      </c>
    </row>
  </sheetData>
  <sheetProtection formatCells="0" formatColumns="0" formatRows="0" insertColumns="0" insertRows="0" insertHyperlinks="0" deleteColumns="0" deleteRows="0" sort="0" autoFilter="0" pivotTables="0"/>
  <mergeCells count="682">
    <mergeCell ref="D9"/>
    <mergeCell ref="C9:C10"/>
    <mergeCell ref="D11:D12"/>
    <mergeCell ref="C11:C12"/>
    <mergeCell ref="D13"/>
    <mergeCell ref="C13"/>
    <mergeCell ref="A2:A13"/>
    <mergeCell ref="B2:B13"/>
    <mergeCell ref="D2:D4"/>
    <mergeCell ref="C2:C6"/>
    <mergeCell ref="D7:D8"/>
    <mergeCell ref="C7:C8"/>
    <mergeCell ref="D14"/>
    <mergeCell ref="C14"/>
    <mergeCell ref="D15:D16"/>
    <mergeCell ref="C15:C16"/>
    <mergeCell ref="A14:A16"/>
    <mergeCell ref="B14:B16"/>
    <mergeCell ref="A17:A20"/>
    <mergeCell ref="B17:B20"/>
    <mergeCell ref="D21"/>
    <mergeCell ref="C21"/>
    <mergeCell ref="A21"/>
    <mergeCell ref="B21"/>
    <mergeCell ref="D23"/>
    <mergeCell ref="C23"/>
    <mergeCell ref="D24"/>
    <mergeCell ref="C24"/>
    <mergeCell ref="D17:D20"/>
    <mergeCell ref="C17:C20"/>
    <mergeCell ref="A22:A24"/>
    <mergeCell ref="B22:B24"/>
    <mergeCell ref="D25:D28"/>
    <mergeCell ref="C25:C28"/>
    <mergeCell ref="D29:D30"/>
    <mergeCell ref="C29:C30"/>
    <mergeCell ref="A25:A30"/>
    <mergeCell ref="B25:B30"/>
    <mergeCell ref="D22"/>
    <mergeCell ref="C22"/>
    <mergeCell ref="D31"/>
    <mergeCell ref="C31"/>
    <mergeCell ref="D32:D33"/>
    <mergeCell ref="C32:C33"/>
    <mergeCell ref="A31:A33"/>
    <mergeCell ref="B31:B33"/>
    <mergeCell ref="D34:D35"/>
    <mergeCell ref="C34:C35"/>
    <mergeCell ref="D36"/>
    <mergeCell ref="C36"/>
    <mergeCell ref="A34:A36"/>
    <mergeCell ref="B34:B36"/>
    <mergeCell ref="D37:D38"/>
    <mergeCell ref="C37:C38"/>
    <mergeCell ref="D39"/>
    <mergeCell ref="C39"/>
    <mergeCell ref="A37:A39"/>
    <mergeCell ref="B37:B39"/>
    <mergeCell ref="D40:D42"/>
    <mergeCell ref="C40:C42"/>
    <mergeCell ref="A40:A42"/>
    <mergeCell ref="B40:B42"/>
    <mergeCell ref="D43"/>
    <mergeCell ref="C43:C44"/>
    <mergeCell ref="A43:A44"/>
    <mergeCell ref="B43:B44"/>
    <mergeCell ref="D45:D46"/>
    <mergeCell ref="C45:C46"/>
    <mergeCell ref="A45:A46"/>
    <mergeCell ref="B45:B46"/>
    <mergeCell ref="D47:D48"/>
    <mergeCell ref="C47:C48"/>
    <mergeCell ref="A47:A48"/>
    <mergeCell ref="B47:B48"/>
    <mergeCell ref="D49:D50"/>
    <mergeCell ref="C49:C50"/>
    <mergeCell ref="A49:A50"/>
    <mergeCell ref="B49:B50"/>
    <mergeCell ref="D51"/>
    <mergeCell ref="C51"/>
    <mergeCell ref="A51"/>
    <mergeCell ref="B51"/>
    <mergeCell ref="D52"/>
    <mergeCell ref="C52"/>
    <mergeCell ref="D53:D54"/>
    <mergeCell ref="C53:C54"/>
    <mergeCell ref="A52:A54"/>
    <mergeCell ref="B52:B54"/>
    <mergeCell ref="D55"/>
    <mergeCell ref="C55"/>
    <mergeCell ref="D56:D57"/>
    <mergeCell ref="C56:C57"/>
    <mergeCell ref="A55:A57"/>
    <mergeCell ref="B55:B57"/>
    <mergeCell ref="D58"/>
    <mergeCell ref="C58"/>
    <mergeCell ref="A58"/>
    <mergeCell ref="B58"/>
    <mergeCell ref="D59:D60"/>
    <mergeCell ref="C59:C60"/>
    <mergeCell ref="D67:D68"/>
    <mergeCell ref="C67:C68"/>
    <mergeCell ref="D61"/>
    <mergeCell ref="C61"/>
    <mergeCell ref="A59:A61"/>
    <mergeCell ref="B59:B61"/>
    <mergeCell ref="D62:D63"/>
    <mergeCell ref="C62:C63"/>
    <mergeCell ref="A62:A63"/>
    <mergeCell ref="B62:B63"/>
    <mergeCell ref="A64:A68"/>
    <mergeCell ref="B64:B68"/>
    <mergeCell ref="D69:D70"/>
    <mergeCell ref="C69:C70"/>
    <mergeCell ref="D71"/>
    <mergeCell ref="C71"/>
    <mergeCell ref="D64"/>
    <mergeCell ref="C64"/>
    <mergeCell ref="D65:D66"/>
    <mergeCell ref="C65:C66"/>
    <mergeCell ref="D72"/>
    <mergeCell ref="C72"/>
    <mergeCell ref="D73"/>
    <mergeCell ref="C73:C74"/>
    <mergeCell ref="A69:A74"/>
    <mergeCell ref="B69:B74"/>
    <mergeCell ref="D75"/>
    <mergeCell ref="C75"/>
    <mergeCell ref="A75"/>
    <mergeCell ref="B75"/>
    <mergeCell ref="D76:D77"/>
    <mergeCell ref="C76:C78"/>
    <mergeCell ref="D79:D80"/>
    <mergeCell ref="C79:C81"/>
    <mergeCell ref="A76:A81"/>
    <mergeCell ref="B76:B81"/>
    <mergeCell ref="D82:D83"/>
    <mergeCell ref="C82:C84"/>
    <mergeCell ref="D85:D86"/>
    <mergeCell ref="C85:C86"/>
    <mergeCell ref="D87"/>
    <mergeCell ref="C87"/>
    <mergeCell ref="A82:A87"/>
    <mergeCell ref="B82:B87"/>
    <mergeCell ref="D88"/>
    <mergeCell ref="C88"/>
    <mergeCell ref="D89"/>
    <mergeCell ref="C89"/>
    <mergeCell ref="A88:A89"/>
    <mergeCell ref="B88:B89"/>
    <mergeCell ref="D90:D91"/>
    <mergeCell ref="C90:C91"/>
    <mergeCell ref="A90:A91"/>
    <mergeCell ref="B90:B91"/>
    <mergeCell ref="D92:D93"/>
    <mergeCell ref="C92:C93"/>
    <mergeCell ref="A92:A93"/>
    <mergeCell ref="B92:B93"/>
    <mergeCell ref="D94"/>
    <mergeCell ref="C94"/>
    <mergeCell ref="A94"/>
    <mergeCell ref="B94"/>
    <mergeCell ref="D95"/>
    <mergeCell ref="C95"/>
    <mergeCell ref="A95"/>
    <mergeCell ref="B95"/>
    <mergeCell ref="D96:D97"/>
    <mergeCell ref="C96:C97"/>
    <mergeCell ref="A96:A97"/>
    <mergeCell ref="B96:B97"/>
    <mergeCell ref="D98"/>
    <mergeCell ref="C98"/>
    <mergeCell ref="D99"/>
    <mergeCell ref="C99"/>
    <mergeCell ref="A98:A99"/>
    <mergeCell ref="B98:B99"/>
    <mergeCell ref="D100"/>
    <mergeCell ref="C100:C101"/>
    <mergeCell ref="A100:A101"/>
    <mergeCell ref="B100:B101"/>
    <mergeCell ref="D102:D103"/>
    <mergeCell ref="C102:C103"/>
    <mergeCell ref="A102:A103"/>
    <mergeCell ref="B102:B103"/>
    <mergeCell ref="D104"/>
    <mergeCell ref="C104"/>
    <mergeCell ref="A104"/>
    <mergeCell ref="B104"/>
    <mergeCell ref="D105:D107"/>
    <mergeCell ref="C105:C107"/>
    <mergeCell ref="A105:A107"/>
    <mergeCell ref="B105:B107"/>
    <mergeCell ref="D108"/>
    <mergeCell ref="C108"/>
    <mergeCell ref="A108"/>
    <mergeCell ref="B108"/>
    <mergeCell ref="D109:D112"/>
    <mergeCell ref="C109:C112"/>
    <mergeCell ref="A109:A112"/>
    <mergeCell ref="B109:B112"/>
    <mergeCell ref="D113:D114"/>
    <mergeCell ref="C113:C114"/>
    <mergeCell ref="A113:A114"/>
    <mergeCell ref="B113:B114"/>
    <mergeCell ref="D115"/>
    <mergeCell ref="C115"/>
    <mergeCell ref="A115"/>
    <mergeCell ref="B115"/>
    <mergeCell ref="D116:D117"/>
    <mergeCell ref="C116:C117"/>
    <mergeCell ref="A116:A117"/>
    <mergeCell ref="B116:B117"/>
    <mergeCell ref="D118"/>
    <mergeCell ref="C118"/>
    <mergeCell ref="D119"/>
    <mergeCell ref="C119"/>
    <mergeCell ref="A118:A119"/>
    <mergeCell ref="B118:B119"/>
    <mergeCell ref="D120"/>
    <mergeCell ref="C120"/>
    <mergeCell ref="A120"/>
    <mergeCell ref="B120"/>
    <mergeCell ref="D121:D122"/>
    <mergeCell ref="C121:C122"/>
    <mergeCell ref="A121:A122"/>
    <mergeCell ref="B121:B122"/>
    <mergeCell ref="D123"/>
    <mergeCell ref="C123:C124"/>
    <mergeCell ref="D125"/>
    <mergeCell ref="C125"/>
    <mergeCell ref="A123:A125"/>
    <mergeCell ref="B123:B125"/>
    <mergeCell ref="D126:D127"/>
    <mergeCell ref="C126:C127"/>
    <mergeCell ref="D128:D129"/>
    <mergeCell ref="C128:C129"/>
    <mergeCell ref="A126:A129"/>
    <mergeCell ref="B126:B129"/>
    <mergeCell ref="D134:D135"/>
    <mergeCell ref="C134:C135"/>
    <mergeCell ref="D130"/>
    <mergeCell ref="C130"/>
    <mergeCell ref="A130"/>
    <mergeCell ref="B130"/>
    <mergeCell ref="D131"/>
    <mergeCell ref="C131"/>
    <mergeCell ref="D136"/>
    <mergeCell ref="C136"/>
    <mergeCell ref="A131:A136"/>
    <mergeCell ref="B131:B136"/>
    <mergeCell ref="D137"/>
    <mergeCell ref="C137"/>
    <mergeCell ref="D132"/>
    <mergeCell ref="C132"/>
    <mergeCell ref="D133"/>
    <mergeCell ref="C133"/>
    <mergeCell ref="D138"/>
    <mergeCell ref="C138"/>
    <mergeCell ref="D139"/>
    <mergeCell ref="C139"/>
    <mergeCell ref="A137:A139"/>
    <mergeCell ref="B137:B139"/>
    <mergeCell ref="D140:D141"/>
    <mergeCell ref="C140:C141"/>
    <mergeCell ref="D142"/>
    <mergeCell ref="C142"/>
    <mergeCell ref="A140:A142"/>
    <mergeCell ref="B140:B142"/>
    <mergeCell ref="D143:D144"/>
    <mergeCell ref="C143:C144"/>
    <mergeCell ref="D145"/>
    <mergeCell ref="C145"/>
    <mergeCell ref="A143:A145"/>
    <mergeCell ref="B143:B145"/>
    <mergeCell ref="D146"/>
    <mergeCell ref="C146"/>
    <mergeCell ref="A146"/>
    <mergeCell ref="B146"/>
    <mergeCell ref="D147"/>
    <mergeCell ref="C147"/>
    <mergeCell ref="A147"/>
    <mergeCell ref="B147"/>
    <mergeCell ref="D148:D149"/>
    <mergeCell ref="C148:C149"/>
    <mergeCell ref="D150"/>
    <mergeCell ref="C150"/>
    <mergeCell ref="A148:A150"/>
    <mergeCell ref="B148:B150"/>
    <mergeCell ref="A151:A153"/>
    <mergeCell ref="B151:B153"/>
    <mergeCell ref="D154"/>
    <mergeCell ref="C154"/>
    <mergeCell ref="A154"/>
    <mergeCell ref="B154"/>
    <mergeCell ref="D157:D158"/>
    <mergeCell ref="C157:C158"/>
    <mergeCell ref="D159"/>
    <mergeCell ref="C159"/>
    <mergeCell ref="D151:D153"/>
    <mergeCell ref="C151:C153"/>
    <mergeCell ref="A155:A159"/>
    <mergeCell ref="B155:B159"/>
    <mergeCell ref="D160:D162"/>
    <mergeCell ref="C160:C163"/>
    <mergeCell ref="D164:D165"/>
    <mergeCell ref="C164:C165"/>
    <mergeCell ref="A160:A165"/>
    <mergeCell ref="B160:B165"/>
    <mergeCell ref="D155:D156"/>
    <mergeCell ref="C155:C156"/>
    <mergeCell ref="A166"/>
    <mergeCell ref="B166"/>
    <mergeCell ref="D167"/>
    <mergeCell ref="C167"/>
    <mergeCell ref="A167"/>
    <mergeCell ref="B167"/>
    <mergeCell ref="D169"/>
    <mergeCell ref="C169"/>
    <mergeCell ref="D170"/>
    <mergeCell ref="C170"/>
    <mergeCell ref="D166"/>
    <mergeCell ref="C166"/>
    <mergeCell ref="A168:A170"/>
    <mergeCell ref="B168:B170"/>
    <mergeCell ref="D171"/>
    <mergeCell ref="C171"/>
    <mergeCell ref="D172"/>
    <mergeCell ref="C172"/>
    <mergeCell ref="A171:A172"/>
    <mergeCell ref="B171:B172"/>
    <mergeCell ref="D168"/>
    <mergeCell ref="C168"/>
    <mergeCell ref="D173:D174"/>
    <mergeCell ref="C173:C174"/>
    <mergeCell ref="A173:A174"/>
    <mergeCell ref="B173:B174"/>
    <mergeCell ref="D175:D177"/>
    <mergeCell ref="C175:C177"/>
    <mergeCell ref="A175:A177"/>
    <mergeCell ref="B175:B177"/>
    <mergeCell ref="D178:D179"/>
    <mergeCell ref="C178:C179"/>
    <mergeCell ref="A178:A179"/>
    <mergeCell ref="B178:B179"/>
    <mergeCell ref="D180:D181"/>
    <mergeCell ref="C180:C181"/>
    <mergeCell ref="D182"/>
    <mergeCell ref="C182"/>
    <mergeCell ref="D183"/>
    <mergeCell ref="C183"/>
    <mergeCell ref="A180:A183"/>
    <mergeCell ref="B180:B183"/>
    <mergeCell ref="D184"/>
    <mergeCell ref="C184"/>
    <mergeCell ref="D185"/>
    <mergeCell ref="C185"/>
    <mergeCell ref="A184:A185"/>
    <mergeCell ref="B184:B185"/>
    <mergeCell ref="D186"/>
    <mergeCell ref="C186"/>
    <mergeCell ref="A186"/>
    <mergeCell ref="B186"/>
    <mergeCell ref="D187"/>
    <mergeCell ref="C187"/>
    <mergeCell ref="D188:D189"/>
    <mergeCell ref="C188:C189"/>
    <mergeCell ref="A187:A189"/>
    <mergeCell ref="B187:B189"/>
    <mergeCell ref="D190:D191"/>
    <mergeCell ref="C190:C191"/>
    <mergeCell ref="A190:A191"/>
    <mergeCell ref="B190:B191"/>
    <mergeCell ref="D192"/>
    <mergeCell ref="C192"/>
    <mergeCell ref="A192"/>
    <mergeCell ref="B192"/>
    <mergeCell ref="D193"/>
    <mergeCell ref="C193"/>
    <mergeCell ref="D194"/>
    <mergeCell ref="C194"/>
    <mergeCell ref="A193:A194"/>
    <mergeCell ref="B193:B194"/>
    <mergeCell ref="D195"/>
    <mergeCell ref="C195"/>
    <mergeCell ref="D196"/>
    <mergeCell ref="C196"/>
    <mergeCell ref="A195:A196"/>
    <mergeCell ref="B195:B196"/>
    <mergeCell ref="D197"/>
    <mergeCell ref="C197"/>
    <mergeCell ref="D203:D204"/>
    <mergeCell ref="C203:C204"/>
    <mergeCell ref="D198"/>
    <mergeCell ref="C198"/>
    <mergeCell ref="A197:A198"/>
    <mergeCell ref="B197:B198"/>
    <mergeCell ref="D199:D200"/>
    <mergeCell ref="C199:C200"/>
    <mergeCell ref="A199:A200"/>
    <mergeCell ref="B199:B200"/>
    <mergeCell ref="A201:A204"/>
    <mergeCell ref="B201:B204"/>
    <mergeCell ref="D205:D207"/>
    <mergeCell ref="C205:C207"/>
    <mergeCell ref="D208:D210"/>
    <mergeCell ref="C208:C210"/>
    <mergeCell ref="D201"/>
    <mergeCell ref="C201"/>
    <mergeCell ref="D202"/>
    <mergeCell ref="C202"/>
    <mergeCell ref="D211:D212"/>
    <mergeCell ref="C211:C212"/>
    <mergeCell ref="A205:A212"/>
    <mergeCell ref="B205:B212"/>
    <mergeCell ref="D213:D214"/>
    <mergeCell ref="C213:C214"/>
    <mergeCell ref="D215:D216"/>
    <mergeCell ref="C215:C216"/>
    <mergeCell ref="A213:A216"/>
    <mergeCell ref="B213:B216"/>
    <mergeCell ref="D217:D218"/>
    <mergeCell ref="C217:C218"/>
    <mergeCell ref="A217:A218"/>
    <mergeCell ref="B217:B218"/>
    <mergeCell ref="A222:A223"/>
    <mergeCell ref="B222:B223"/>
    <mergeCell ref="D219:D220"/>
    <mergeCell ref="C219:C220"/>
    <mergeCell ref="D221"/>
    <mergeCell ref="C221"/>
    <mergeCell ref="A219:A221"/>
    <mergeCell ref="B219:B221"/>
    <mergeCell ref="D225"/>
    <mergeCell ref="C225"/>
    <mergeCell ref="D226"/>
    <mergeCell ref="C226"/>
    <mergeCell ref="D222"/>
    <mergeCell ref="C222"/>
    <mergeCell ref="D223"/>
    <mergeCell ref="C223"/>
    <mergeCell ref="A224:A226"/>
    <mergeCell ref="B224:B226"/>
    <mergeCell ref="D227:D228"/>
    <mergeCell ref="C227:C228"/>
    <mergeCell ref="D229"/>
    <mergeCell ref="C229"/>
    <mergeCell ref="A227:A229"/>
    <mergeCell ref="B227:B229"/>
    <mergeCell ref="D224"/>
    <mergeCell ref="C224"/>
    <mergeCell ref="D230"/>
    <mergeCell ref="C230"/>
    <mergeCell ref="A230"/>
    <mergeCell ref="B230"/>
    <mergeCell ref="D231"/>
    <mergeCell ref="C231"/>
    <mergeCell ref="A231"/>
    <mergeCell ref="B231"/>
    <mergeCell ref="D232:D233"/>
    <mergeCell ref="C232:C233"/>
    <mergeCell ref="D234"/>
    <mergeCell ref="C234"/>
    <mergeCell ref="A232:A234"/>
    <mergeCell ref="B232:B234"/>
    <mergeCell ref="D235:D236"/>
    <mergeCell ref="C235:C236"/>
    <mergeCell ref="D237:D238"/>
    <mergeCell ref="C237:C238"/>
    <mergeCell ref="A235:A238"/>
    <mergeCell ref="B235:B238"/>
    <mergeCell ref="D239"/>
    <mergeCell ref="C239"/>
    <mergeCell ref="A239"/>
    <mergeCell ref="B239"/>
    <mergeCell ref="D240"/>
    <mergeCell ref="C240"/>
    <mergeCell ref="D241"/>
    <mergeCell ref="C241"/>
    <mergeCell ref="A240:A241"/>
    <mergeCell ref="B240:B241"/>
    <mergeCell ref="D242"/>
    <mergeCell ref="C242"/>
    <mergeCell ref="A242:A245"/>
    <mergeCell ref="B242:B245"/>
    <mergeCell ref="D243"/>
    <mergeCell ref="C243"/>
    <mergeCell ref="D244"/>
    <mergeCell ref="C244"/>
    <mergeCell ref="D245"/>
    <mergeCell ref="C245"/>
    <mergeCell ref="D246"/>
    <mergeCell ref="C246"/>
    <mergeCell ref="D247"/>
    <mergeCell ref="C247"/>
    <mergeCell ref="A246:A247"/>
    <mergeCell ref="B246:B247"/>
    <mergeCell ref="D248"/>
    <mergeCell ref="C248"/>
    <mergeCell ref="A248"/>
    <mergeCell ref="B248"/>
    <mergeCell ref="D249"/>
    <mergeCell ref="C249"/>
    <mergeCell ref="D250:D251"/>
    <mergeCell ref="C250:C251"/>
    <mergeCell ref="A249:A251"/>
    <mergeCell ref="B249:B251"/>
    <mergeCell ref="D252:D253"/>
    <mergeCell ref="C252:C253"/>
    <mergeCell ref="A252:A253"/>
    <mergeCell ref="B252:B253"/>
    <mergeCell ref="D254"/>
    <mergeCell ref="C254"/>
    <mergeCell ref="A254"/>
    <mergeCell ref="B254"/>
    <mergeCell ref="D255"/>
    <mergeCell ref="C255"/>
    <mergeCell ref="D256:D257"/>
    <mergeCell ref="C256:C257"/>
    <mergeCell ref="A255:A257"/>
    <mergeCell ref="B255:B257"/>
    <mergeCell ref="D258"/>
    <mergeCell ref="C258"/>
    <mergeCell ref="A258"/>
    <mergeCell ref="B258"/>
    <mergeCell ref="D259"/>
    <mergeCell ref="C259"/>
    <mergeCell ref="D260"/>
    <mergeCell ref="C260"/>
    <mergeCell ref="A259:A260"/>
    <mergeCell ref="B259:B260"/>
    <mergeCell ref="D261:D262"/>
    <mergeCell ref="C261:C262"/>
    <mergeCell ref="A261:A262"/>
    <mergeCell ref="B261:B262"/>
    <mergeCell ref="D263:D264"/>
    <mergeCell ref="C263:C264"/>
    <mergeCell ref="A267:A271"/>
    <mergeCell ref="B267:B271"/>
    <mergeCell ref="D265"/>
    <mergeCell ref="C265"/>
    <mergeCell ref="A263:A265"/>
    <mergeCell ref="B263:B265"/>
    <mergeCell ref="D266"/>
    <mergeCell ref="C266"/>
    <mergeCell ref="A266"/>
    <mergeCell ref="B266"/>
    <mergeCell ref="D274:D275"/>
    <mergeCell ref="C274:C275"/>
    <mergeCell ref="D276"/>
    <mergeCell ref="C276"/>
    <mergeCell ref="D267:D269"/>
    <mergeCell ref="C267:C269"/>
    <mergeCell ref="D270:D271"/>
    <mergeCell ref="C270:C271"/>
    <mergeCell ref="D277:D278"/>
    <mergeCell ref="C277:C278"/>
    <mergeCell ref="A272:A278"/>
    <mergeCell ref="B272:B278"/>
    <mergeCell ref="D279"/>
    <mergeCell ref="C279"/>
    <mergeCell ref="A279:A283"/>
    <mergeCell ref="B279:B283"/>
    <mergeCell ref="D272:D273"/>
    <mergeCell ref="C272:C273"/>
    <mergeCell ref="D280"/>
    <mergeCell ref="C280"/>
    <mergeCell ref="D281:D282"/>
    <mergeCell ref="C281:C282"/>
    <mergeCell ref="D283"/>
    <mergeCell ref="C283"/>
    <mergeCell ref="D284:D285"/>
    <mergeCell ref="C284:C285"/>
    <mergeCell ref="D286"/>
    <mergeCell ref="C286"/>
    <mergeCell ref="A284:A286"/>
    <mergeCell ref="B284:B286"/>
    <mergeCell ref="D287:D288"/>
    <mergeCell ref="C287:C288"/>
    <mergeCell ref="A287:A288"/>
    <mergeCell ref="B287:B288"/>
    <mergeCell ref="D289:D290"/>
    <mergeCell ref="C289:C290"/>
    <mergeCell ref="D291"/>
    <mergeCell ref="C291"/>
    <mergeCell ref="A289:A291"/>
    <mergeCell ref="B289:B291"/>
    <mergeCell ref="D292"/>
    <mergeCell ref="C292"/>
    <mergeCell ref="D293"/>
    <mergeCell ref="C293"/>
    <mergeCell ref="D294"/>
    <mergeCell ref="C294"/>
    <mergeCell ref="A292:A294"/>
    <mergeCell ref="B292:B294"/>
    <mergeCell ref="D295"/>
    <mergeCell ref="C295"/>
    <mergeCell ref="D296:D297"/>
    <mergeCell ref="C296:C297"/>
    <mergeCell ref="A295:A297"/>
    <mergeCell ref="B295:B297"/>
    <mergeCell ref="A301:A304"/>
    <mergeCell ref="B301:B304"/>
    <mergeCell ref="D298:D299"/>
    <mergeCell ref="C298:C299"/>
    <mergeCell ref="A298:A299"/>
    <mergeCell ref="B298:B299"/>
    <mergeCell ref="D300"/>
    <mergeCell ref="C300"/>
    <mergeCell ref="A300"/>
    <mergeCell ref="B300"/>
    <mergeCell ref="D307"/>
    <mergeCell ref="C307"/>
    <mergeCell ref="D301:D302"/>
    <mergeCell ref="C301:C302"/>
    <mergeCell ref="D303:D304"/>
    <mergeCell ref="C303:C304"/>
    <mergeCell ref="D308"/>
    <mergeCell ref="C308"/>
    <mergeCell ref="A305:A308"/>
    <mergeCell ref="B305:B308"/>
    <mergeCell ref="D309"/>
    <mergeCell ref="C309"/>
    <mergeCell ref="D305"/>
    <mergeCell ref="C305"/>
    <mergeCell ref="D306"/>
    <mergeCell ref="C306"/>
    <mergeCell ref="D310"/>
    <mergeCell ref="C310"/>
    <mergeCell ref="A309:A310"/>
    <mergeCell ref="B309:B310"/>
    <mergeCell ref="D311:D312"/>
    <mergeCell ref="C311:C312"/>
    <mergeCell ref="A311:A312"/>
    <mergeCell ref="B311:B312"/>
    <mergeCell ref="D313"/>
    <mergeCell ref="C313"/>
    <mergeCell ref="D314"/>
    <mergeCell ref="C314"/>
    <mergeCell ref="D315"/>
    <mergeCell ref="C315"/>
    <mergeCell ref="D320"/>
    <mergeCell ref="C320"/>
    <mergeCell ref="D321"/>
    <mergeCell ref="C321"/>
    <mergeCell ref="D316"/>
    <mergeCell ref="C316"/>
    <mergeCell ref="D317"/>
    <mergeCell ref="C317"/>
    <mergeCell ref="D318"/>
    <mergeCell ref="C318"/>
    <mergeCell ref="D322"/>
    <mergeCell ref="C322"/>
    <mergeCell ref="A313:A322"/>
    <mergeCell ref="B313:B322"/>
    <mergeCell ref="D323"/>
    <mergeCell ref="C323"/>
    <mergeCell ref="A323"/>
    <mergeCell ref="B323"/>
    <mergeCell ref="D319"/>
    <mergeCell ref="C319"/>
    <mergeCell ref="D324"/>
    <mergeCell ref="C324"/>
    <mergeCell ref="A324"/>
    <mergeCell ref="B324"/>
    <mergeCell ref="D325"/>
    <mergeCell ref="C325"/>
    <mergeCell ref="A325"/>
    <mergeCell ref="B325"/>
    <mergeCell ref="D326"/>
    <mergeCell ref="C326"/>
    <mergeCell ref="A326"/>
    <mergeCell ref="B326"/>
    <mergeCell ref="D327"/>
    <mergeCell ref="C327"/>
    <mergeCell ref="A327:A332"/>
    <mergeCell ref="B327:B332"/>
    <mergeCell ref="D328:D330"/>
    <mergeCell ref="C328:C330"/>
    <mergeCell ref="D331"/>
    <mergeCell ref="C331"/>
    <mergeCell ref="D332"/>
    <mergeCell ref="C332"/>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ED27E-98A5-8D4E-BF8F-888B330C1C5C}">
  <dimension ref="A1:M224"/>
  <sheetViews>
    <sheetView workbookViewId="0">
      <selection activeCell="D20" sqref="D20"/>
    </sheetView>
  </sheetViews>
  <sheetFormatPr baseColWidth="10" defaultColWidth="11" defaultRowHeight="16"/>
  <cols>
    <col min="1" max="1" width="14.6640625" customWidth="1"/>
    <col min="2" max="2" width="13.83203125" customWidth="1"/>
    <col min="3" max="3" width="13.6640625" customWidth="1"/>
    <col min="4" max="4" width="63.33203125" bestFit="1" customWidth="1"/>
    <col min="5" max="5" width="12.83203125" customWidth="1"/>
    <col min="6" max="6" width="32.6640625" customWidth="1"/>
    <col min="7" max="7" width="15.1640625" customWidth="1"/>
  </cols>
  <sheetData>
    <row r="1" spans="1:13" ht="34">
      <c r="A1" s="6" t="s">
        <v>484</v>
      </c>
      <c r="B1" s="2" t="s">
        <v>483</v>
      </c>
      <c r="C1" s="3" t="s">
        <v>482</v>
      </c>
      <c r="D1" s="2" t="s">
        <v>430</v>
      </c>
      <c r="E1" s="3" t="s">
        <v>967</v>
      </c>
      <c r="F1" s="3" t="s">
        <v>431</v>
      </c>
      <c r="G1" s="2" t="s">
        <v>432</v>
      </c>
      <c r="H1" s="3" t="s">
        <v>968</v>
      </c>
      <c r="I1" s="3" t="s">
        <v>5</v>
      </c>
      <c r="J1" s="3"/>
      <c r="L1" t="s">
        <v>510</v>
      </c>
      <c r="M1" t="s">
        <v>511</v>
      </c>
    </row>
    <row r="2" spans="1:13">
      <c r="A2" t="s">
        <v>8</v>
      </c>
      <c r="B2" t="s">
        <v>433</v>
      </c>
      <c r="C2">
        <v>1</v>
      </c>
      <c r="D2" t="s">
        <v>9</v>
      </c>
      <c r="E2" t="s">
        <v>346</v>
      </c>
      <c r="F2">
        <v>0</v>
      </c>
      <c r="G2">
        <v>1</v>
      </c>
      <c r="H2" t="s">
        <v>1146</v>
      </c>
      <c r="I2" t="str">
        <f>IF(E2="P","Required",E2 &amp; IF(Table1[[#This Row],[core_points]]&lt;&gt;1," points"," point"))</f>
        <v>Required</v>
      </c>
      <c r="L2">
        <v>0</v>
      </c>
      <c r="M2" t="s">
        <v>512</v>
      </c>
    </row>
    <row r="3" spans="1:13">
      <c r="A3" t="s">
        <v>14</v>
      </c>
      <c r="B3" t="s">
        <v>433</v>
      </c>
      <c r="C3">
        <v>2</v>
      </c>
      <c r="D3" t="s">
        <v>15</v>
      </c>
      <c r="E3" t="s">
        <v>346</v>
      </c>
      <c r="F3">
        <v>0</v>
      </c>
      <c r="G3">
        <v>1</v>
      </c>
      <c r="H3" t="s">
        <v>1146</v>
      </c>
      <c r="I3" t="str">
        <f>IF(E3="P","Required",E3 &amp; IF(Table1[[#This Row],[core_points]]&lt;&gt;1," points"," point"))</f>
        <v>Required</v>
      </c>
      <c r="L3">
        <v>40</v>
      </c>
      <c r="M3" t="s">
        <v>961</v>
      </c>
    </row>
    <row r="4" spans="1:13">
      <c r="A4" t="s">
        <v>20</v>
      </c>
      <c r="B4" t="s">
        <v>433</v>
      </c>
      <c r="C4">
        <v>3</v>
      </c>
      <c r="D4" t="s">
        <v>21</v>
      </c>
      <c r="E4" t="s">
        <v>346</v>
      </c>
      <c r="F4">
        <v>0</v>
      </c>
      <c r="G4">
        <v>1</v>
      </c>
      <c r="H4" t="s">
        <v>1146</v>
      </c>
      <c r="I4" t="str">
        <f>IF(E4="P","Required",E4 &amp; IF(Table1[[#This Row],[core_points]]&lt;&gt;1," points"," point"))</f>
        <v>Required</v>
      </c>
      <c r="L4">
        <v>50</v>
      </c>
      <c r="M4" t="s">
        <v>962</v>
      </c>
    </row>
    <row r="5" spans="1:13">
      <c r="A5" t="s">
        <v>26</v>
      </c>
      <c r="B5" t="s">
        <v>433</v>
      </c>
      <c r="C5">
        <v>4</v>
      </c>
      <c r="D5" t="s">
        <v>27</v>
      </c>
      <c r="E5" t="s">
        <v>346</v>
      </c>
      <c r="F5">
        <v>0</v>
      </c>
      <c r="G5">
        <v>1</v>
      </c>
      <c r="H5" t="s">
        <v>1146</v>
      </c>
      <c r="I5" t="str">
        <f>IF(E5="P","Required",E5 &amp; IF(Table1[[#This Row],[core_points]]&lt;&gt;1," points"," point"))</f>
        <v>Required</v>
      </c>
      <c r="L5">
        <v>60</v>
      </c>
      <c r="M5" t="s">
        <v>963</v>
      </c>
    </row>
    <row r="6" spans="1:13">
      <c r="A6" t="s">
        <v>32</v>
      </c>
      <c r="B6" t="s">
        <v>433</v>
      </c>
      <c r="C6">
        <v>5</v>
      </c>
      <c r="D6" t="s">
        <v>1147</v>
      </c>
      <c r="E6" t="s">
        <v>346</v>
      </c>
      <c r="F6">
        <v>0</v>
      </c>
      <c r="G6">
        <v>1</v>
      </c>
      <c r="H6" t="s">
        <v>1146</v>
      </c>
      <c r="I6" t="str">
        <f>IF(E6="P","Required",E6 &amp; IF(Table1[[#This Row],[core_points]]&lt;&gt;1," points"," point"))</f>
        <v>Required</v>
      </c>
      <c r="L6">
        <v>80</v>
      </c>
      <c r="M6" t="s">
        <v>964</v>
      </c>
    </row>
    <row r="7" spans="1:13">
      <c r="A7" t="s">
        <v>37</v>
      </c>
      <c r="B7" t="s">
        <v>434</v>
      </c>
      <c r="C7">
        <v>1</v>
      </c>
      <c r="D7" t="s">
        <v>38</v>
      </c>
      <c r="E7" t="s">
        <v>346</v>
      </c>
      <c r="F7">
        <v>0</v>
      </c>
      <c r="G7">
        <v>1</v>
      </c>
      <c r="H7" t="s">
        <v>1146</v>
      </c>
      <c r="I7" t="str">
        <f>IF(E7="P","Required",E7 &amp; IF(Table1[[#This Row],[core_points]]&lt;&gt;1," points"," point"))</f>
        <v>Required</v>
      </c>
    </row>
    <row r="8" spans="1:13">
      <c r="A8" t="s">
        <v>43</v>
      </c>
      <c r="B8" t="s">
        <v>434</v>
      </c>
      <c r="C8">
        <v>2</v>
      </c>
      <c r="D8" t="s">
        <v>44</v>
      </c>
      <c r="E8" t="s">
        <v>346</v>
      </c>
      <c r="F8">
        <v>0</v>
      </c>
      <c r="G8">
        <v>1</v>
      </c>
      <c r="H8" t="s">
        <v>1146</v>
      </c>
      <c r="I8" t="str">
        <f>IF(E8="P","Required",E8 &amp; IF(Table1[[#This Row],[core_points]]&lt;&gt;1," points"," point"))</f>
        <v>Required</v>
      </c>
    </row>
    <row r="9" spans="1:13">
      <c r="A9" t="s">
        <v>48</v>
      </c>
      <c r="B9" t="s">
        <v>435</v>
      </c>
      <c r="C9">
        <v>1</v>
      </c>
      <c r="D9" t="s">
        <v>49</v>
      </c>
      <c r="E9" t="s">
        <v>346</v>
      </c>
      <c r="F9">
        <v>0</v>
      </c>
      <c r="G9">
        <v>1</v>
      </c>
      <c r="H9" t="s">
        <v>1146</v>
      </c>
      <c r="I9" t="str">
        <f>IF(E9="P","Required",E9 &amp; IF(Table1[[#This Row],[core_points]]&lt;&gt;1," points"," point"))</f>
        <v>Required</v>
      </c>
    </row>
    <row r="10" spans="1:13">
      <c r="A10" t="s">
        <v>54</v>
      </c>
      <c r="B10" t="s">
        <v>436</v>
      </c>
      <c r="C10">
        <v>1</v>
      </c>
      <c r="D10" t="s">
        <v>55</v>
      </c>
      <c r="E10" t="s">
        <v>346</v>
      </c>
      <c r="F10">
        <v>0</v>
      </c>
      <c r="G10">
        <v>1</v>
      </c>
      <c r="H10" t="s">
        <v>1146</v>
      </c>
      <c r="I10" t="str">
        <f>IF(E10="P","Required",E10 &amp; IF(Table1[[#This Row],[core_points]]&lt;&gt;1," points"," point"))</f>
        <v>Required</v>
      </c>
    </row>
    <row r="11" spans="1:13">
      <c r="A11" t="s">
        <v>60</v>
      </c>
      <c r="B11" t="s">
        <v>437</v>
      </c>
      <c r="C11">
        <v>1</v>
      </c>
      <c r="D11" t="s">
        <v>61</v>
      </c>
      <c r="E11">
        <v>2</v>
      </c>
      <c r="F11">
        <v>2</v>
      </c>
      <c r="G11">
        <v>1</v>
      </c>
      <c r="H11" t="s">
        <v>1146</v>
      </c>
      <c r="I11" t="str">
        <f>IF(E11="P","Required",E11 &amp; IF(Table1[[#This Row],[core_points]]&lt;&gt;1," points"," point"))</f>
        <v>2 points</v>
      </c>
    </row>
    <row r="12" spans="1:13">
      <c r="A12" t="s">
        <v>66</v>
      </c>
      <c r="B12" t="s">
        <v>437</v>
      </c>
      <c r="C12">
        <v>2</v>
      </c>
      <c r="D12" t="s">
        <v>67</v>
      </c>
      <c r="E12">
        <v>1</v>
      </c>
      <c r="F12">
        <v>1</v>
      </c>
      <c r="G12">
        <v>1</v>
      </c>
      <c r="H12" t="s">
        <v>1146</v>
      </c>
      <c r="I12" t="str">
        <f>IF(E12="P","Required",E12 &amp; IF(Table1[[#This Row],[core_points]]&lt;&gt;1," points"," point"))</f>
        <v>1 point</v>
      </c>
    </row>
    <row r="13" spans="1:13">
      <c r="A13" t="s">
        <v>72</v>
      </c>
      <c r="B13" t="s">
        <v>437</v>
      </c>
      <c r="C13">
        <v>3</v>
      </c>
      <c r="D13" t="s">
        <v>73</v>
      </c>
      <c r="E13">
        <v>1</v>
      </c>
      <c r="F13">
        <v>1</v>
      </c>
      <c r="G13">
        <v>1</v>
      </c>
      <c r="H13" t="s">
        <v>1146</v>
      </c>
      <c r="I13" t="str">
        <f>IF(E13="P","Required",E13 &amp; IF(Table1[[#This Row],[core_points]]&lt;&gt;1," points"," point"))</f>
        <v>1 point</v>
      </c>
    </row>
    <row r="14" spans="1:13">
      <c r="A14" t="s">
        <v>78</v>
      </c>
      <c r="B14" t="s">
        <v>438</v>
      </c>
      <c r="C14">
        <v>1</v>
      </c>
      <c r="D14" t="s">
        <v>79</v>
      </c>
      <c r="E14">
        <v>3</v>
      </c>
      <c r="F14">
        <v>1</v>
      </c>
      <c r="G14">
        <v>1</v>
      </c>
      <c r="H14" t="s">
        <v>1146</v>
      </c>
      <c r="I14" t="str">
        <f>IF(E14="P","Required",E14 &amp; IF(Table1[[#This Row],[core_points]]&lt;&gt;1," points"," point"))</f>
        <v>3 points</v>
      </c>
    </row>
    <row r="15" spans="1:13">
      <c r="A15" t="s">
        <v>82</v>
      </c>
      <c r="B15" t="s">
        <v>438</v>
      </c>
      <c r="C15">
        <v>2</v>
      </c>
      <c r="D15" t="s">
        <v>83</v>
      </c>
      <c r="E15">
        <v>2</v>
      </c>
      <c r="F15">
        <v>0</v>
      </c>
      <c r="G15">
        <v>1</v>
      </c>
      <c r="H15" t="s">
        <v>1146</v>
      </c>
      <c r="I15" t="str">
        <f>IF(E15="P","Required",E15 &amp; IF(Table1[[#This Row],[core_points]]&lt;&gt;1," points"," point"))</f>
        <v>2 points</v>
      </c>
    </row>
    <row r="16" spans="1:13">
      <c r="A16" t="s">
        <v>87</v>
      </c>
      <c r="B16" t="s">
        <v>439</v>
      </c>
      <c r="C16">
        <v>1</v>
      </c>
      <c r="D16" t="s">
        <v>88</v>
      </c>
      <c r="E16">
        <v>2</v>
      </c>
      <c r="F16">
        <v>2</v>
      </c>
      <c r="G16">
        <v>1</v>
      </c>
      <c r="H16" t="s">
        <v>1146</v>
      </c>
      <c r="I16" t="str">
        <f>IF(E16="P","Required",E16 &amp; IF(Table1[[#This Row],[core_points]]&lt;&gt;1," points"," point"))</f>
        <v>2 points</v>
      </c>
    </row>
    <row r="17" spans="1:9">
      <c r="A17" t="s">
        <v>91</v>
      </c>
      <c r="B17" t="s">
        <v>439</v>
      </c>
      <c r="C17">
        <v>2</v>
      </c>
      <c r="D17" t="s">
        <v>490</v>
      </c>
      <c r="E17">
        <v>2</v>
      </c>
      <c r="F17">
        <v>0</v>
      </c>
      <c r="G17">
        <v>1</v>
      </c>
      <c r="H17" t="s">
        <v>1146</v>
      </c>
      <c r="I17" t="str">
        <f>IF(E17="P","Required",E17 &amp; IF(Table1[[#This Row],[core_points]]&lt;&gt;1," points"," point"))</f>
        <v>2 points</v>
      </c>
    </row>
    <row r="18" spans="1:9">
      <c r="A18" t="s">
        <v>96</v>
      </c>
      <c r="B18" t="s">
        <v>440</v>
      </c>
      <c r="C18">
        <v>1</v>
      </c>
      <c r="D18" t="s">
        <v>97</v>
      </c>
      <c r="E18">
        <v>0.5</v>
      </c>
      <c r="F18">
        <v>0</v>
      </c>
      <c r="G18">
        <v>1</v>
      </c>
      <c r="H18">
        <v>1</v>
      </c>
      <c r="I18" t="str">
        <f>IF(E18="P","Required",E18 &amp; IF(Table1[[#This Row],[core_points]]&lt;&gt;1," points"," point"))</f>
        <v>0.5 points</v>
      </c>
    </row>
    <row r="19" spans="1:9">
      <c r="A19" t="s">
        <v>102</v>
      </c>
      <c r="B19" t="s">
        <v>440</v>
      </c>
      <c r="C19">
        <v>2</v>
      </c>
      <c r="D19" t="s">
        <v>103</v>
      </c>
      <c r="E19">
        <v>1</v>
      </c>
      <c r="F19">
        <v>0</v>
      </c>
      <c r="G19">
        <v>1</v>
      </c>
      <c r="H19" t="s">
        <v>1146</v>
      </c>
      <c r="I19" t="str">
        <f>IF(E19="P","Required",E19 &amp; IF(Table1[[#This Row],[core_points]]&lt;&gt;1," points"," point"))</f>
        <v>1 point</v>
      </c>
    </row>
    <row r="20" spans="1:9">
      <c r="A20" t="s">
        <v>108</v>
      </c>
      <c r="B20" t="s">
        <v>441</v>
      </c>
      <c r="C20">
        <v>1</v>
      </c>
      <c r="D20" t="s">
        <v>109</v>
      </c>
      <c r="E20">
        <v>2</v>
      </c>
      <c r="F20">
        <v>0</v>
      </c>
      <c r="G20">
        <v>1</v>
      </c>
      <c r="H20" t="s">
        <v>1146</v>
      </c>
      <c r="I20" t="str">
        <f>IF(E20="P","Required",E20 &amp; IF(Table1[[#This Row],[core_points]]&lt;&gt;1," points"," point"))</f>
        <v>2 points</v>
      </c>
    </row>
    <row r="21" spans="1:9">
      <c r="A21" t="s">
        <v>114</v>
      </c>
      <c r="B21" t="s">
        <v>441</v>
      </c>
      <c r="C21">
        <v>2</v>
      </c>
      <c r="D21" t="s">
        <v>115</v>
      </c>
      <c r="E21">
        <v>2</v>
      </c>
      <c r="F21">
        <v>0</v>
      </c>
      <c r="G21">
        <v>1</v>
      </c>
      <c r="H21" t="s">
        <v>1146</v>
      </c>
      <c r="I21" t="str">
        <f>IF(E21="P","Required",E21 &amp; IF(Table1[[#This Row],[core_points]]&lt;&gt;1," points"," point"))</f>
        <v>2 points</v>
      </c>
    </row>
    <row r="22" spans="1:9">
      <c r="A22" t="s">
        <v>120</v>
      </c>
      <c r="B22" t="s">
        <v>442</v>
      </c>
      <c r="C22">
        <v>1</v>
      </c>
      <c r="D22" t="s">
        <v>121</v>
      </c>
      <c r="E22">
        <v>2</v>
      </c>
      <c r="F22">
        <v>0</v>
      </c>
      <c r="G22">
        <v>1</v>
      </c>
      <c r="H22" t="s">
        <v>1146</v>
      </c>
      <c r="I22" t="str">
        <f>IF(E22="P","Required",E22 &amp; IF(Table1[[#This Row],[core_points]]&lt;&gt;1," points"," point"))</f>
        <v>2 points</v>
      </c>
    </row>
    <row r="23" spans="1:9">
      <c r="A23" t="s">
        <v>124</v>
      </c>
      <c r="B23" t="s">
        <v>443</v>
      </c>
      <c r="C23">
        <v>1</v>
      </c>
      <c r="D23" t="s">
        <v>125</v>
      </c>
      <c r="E23">
        <v>0.5</v>
      </c>
      <c r="F23">
        <v>0</v>
      </c>
      <c r="G23">
        <v>1</v>
      </c>
      <c r="H23">
        <v>1</v>
      </c>
      <c r="I23" t="str">
        <f>IF(E23="P","Required",E23 &amp; IF(Table1[[#This Row],[core_points]]&lt;&gt;1," points"," point"))</f>
        <v>0.5 points</v>
      </c>
    </row>
    <row r="24" spans="1:9">
      <c r="A24" t="s">
        <v>129</v>
      </c>
      <c r="B24" t="s">
        <v>444</v>
      </c>
      <c r="C24">
        <v>1</v>
      </c>
      <c r="D24" t="s">
        <v>130</v>
      </c>
      <c r="E24">
        <v>2</v>
      </c>
      <c r="F24">
        <v>1</v>
      </c>
      <c r="G24">
        <v>1</v>
      </c>
      <c r="H24" t="s">
        <v>1146</v>
      </c>
      <c r="I24" t="str">
        <f>IF(E24="P","Required",E24 &amp; IF(Table1[[#This Row],[core_points]]&lt;&gt;1," points"," point"))</f>
        <v>2 points</v>
      </c>
    </row>
    <row r="25" spans="1:9">
      <c r="A25" t="s">
        <v>133</v>
      </c>
      <c r="B25" t="s">
        <v>445</v>
      </c>
      <c r="C25">
        <v>1</v>
      </c>
      <c r="D25" t="s">
        <v>134</v>
      </c>
      <c r="E25">
        <v>2</v>
      </c>
      <c r="F25">
        <v>0</v>
      </c>
      <c r="G25">
        <v>1</v>
      </c>
      <c r="H25" t="s">
        <v>1146</v>
      </c>
      <c r="I25" t="str">
        <f>IF(E25="P","Required",E25 &amp; IF(Table1[[#This Row],[core_points]]&lt;&gt;1," points"," point"))</f>
        <v>2 points</v>
      </c>
    </row>
    <row r="26" spans="1:9">
      <c r="A26" t="s">
        <v>139</v>
      </c>
      <c r="B26" t="s">
        <v>446</v>
      </c>
      <c r="C26">
        <v>1</v>
      </c>
      <c r="D26" t="s">
        <v>1083</v>
      </c>
      <c r="E26">
        <v>2</v>
      </c>
      <c r="F26">
        <v>0</v>
      </c>
      <c r="G26">
        <v>1</v>
      </c>
      <c r="H26" t="s">
        <v>1146</v>
      </c>
      <c r="I26" t="str">
        <f>IF(E26="P","Required",E26 &amp; IF(Table1[[#This Row],[core_points]]&lt;&gt;1," points"," point"))</f>
        <v>2 points</v>
      </c>
    </row>
    <row r="27" spans="1:9">
      <c r="A27" t="s">
        <v>160</v>
      </c>
      <c r="B27" t="s">
        <v>447</v>
      </c>
      <c r="C27">
        <v>1</v>
      </c>
      <c r="D27" t="s">
        <v>161</v>
      </c>
      <c r="E27" t="s">
        <v>346</v>
      </c>
      <c r="F27">
        <v>0</v>
      </c>
      <c r="G27">
        <v>2</v>
      </c>
      <c r="H27" t="s">
        <v>1146</v>
      </c>
      <c r="I27" t="str">
        <f>IF(E27="P","Required",E27 &amp; IF(Table1[[#This Row],[core_points]]&lt;&gt;1," points"," point"))</f>
        <v>Required</v>
      </c>
    </row>
    <row r="28" spans="1:9">
      <c r="A28" t="s">
        <v>166</v>
      </c>
      <c r="B28" t="s">
        <v>448</v>
      </c>
      <c r="C28">
        <v>1</v>
      </c>
      <c r="D28" t="s">
        <v>167</v>
      </c>
      <c r="E28" t="s">
        <v>346</v>
      </c>
      <c r="F28">
        <v>0</v>
      </c>
      <c r="G28">
        <v>2</v>
      </c>
      <c r="H28" t="s">
        <v>1146</v>
      </c>
      <c r="I28" t="str">
        <f>IF(E28="P","Required",E28 &amp; IF(Table1[[#This Row],[core_points]]&lt;&gt;1," points"," point"))</f>
        <v>Required</v>
      </c>
    </row>
    <row r="29" spans="1:9">
      <c r="A29" t="s">
        <v>172</v>
      </c>
      <c r="B29" t="s">
        <v>448</v>
      </c>
      <c r="C29">
        <v>2</v>
      </c>
      <c r="D29" t="s">
        <v>173</v>
      </c>
      <c r="E29" t="s">
        <v>346</v>
      </c>
      <c r="F29">
        <v>0</v>
      </c>
      <c r="G29">
        <v>2</v>
      </c>
      <c r="H29" t="s">
        <v>1146</v>
      </c>
      <c r="I29" t="str">
        <f>IF(E29="P","Required",E29 &amp; IF(Table1[[#This Row],[core_points]]&lt;&gt;1," points"," point"))</f>
        <v>Required</v>
      </c>
    </row>
    <row r="30" spans="1:9">
      <c r="A30" t="s">
        <v>178</v>
      </c>
      <c r="B30" t="s">
        <v>449</v>
      </c>
      <c r="C30">
        <v>1</v>
      </c>
      <c r="D30" t="s">
        <v>179</v>
      </c>
      <c r="E30" t="s">
        <v>346</v>
      </c>
      <c r="F30">
        <v>0</v>
      </c>
      <c r="G30">
        <v>2</v>
      </c>
      <c r="H30" t="s">
        <v>1146</v>
      </c>
      <c r="I30" t="str">
        <f>IF(E30="P","Required",E30 &amp; IF(Table1[[#This Row],[core_points]]&lt;&gt;1," points"," point"))</f>
        <v>Required</v>
      </c>
    </row>
    <row r="31" spans="1:9">
      <c r="A31" t="s">
        <v>184</v>
      </c>
      <c r="B31" t="s">
        <v>449</v>
      </c>
      <c r="C31">
        <v>2</v>
      </c>
      <c r="D31" t="s">
        <v>185</v>
      </c>
      <c r="E31" t="s">
        <v>346</v>
      </c>
      <c r="F31">
        <v>0</v>
      </c>
      <c r="G31">
        <v>2</v>
      </c>
      <c r="H31" t="s">
        <v>1146</v>
      </c>
      <c r="I31" t="str">
        <f>IF(E31="P","Required",E31 &amp; IF(Table1[[#This Row],[core_points]]&lt;&gt;1," points"," point"))</f>
        <v>Required</v>
      </c>
    </row>
    <row r="32" spans="1:9">
      <c r="A32" t="s">
        <v>190</v>
      </c>
      <c r="B32" t="s">
        <v>450</v>
      </c>
      <c r="C32">
        <v>1</v>
      </c>
      <c r="D32" t="s">
        <v>191</v>
      </c>
      <c r="E32">
        <v>2</v>
      </c>
      <c r="F32">
        <v>0</v>
      </c>
      <c r="G32">
        <v>2</v>
      </c>
      <c r="H32" t="s">
        <v>1146</v>
      </c>
      <c r="I32" t="str">
        <f>IF(E32="P","Required",E32 &amp; IF(Table1[[#This Row],[core_points]]&lt;&gt;1," points"," point"))</f>
        <v>2 points</v>
      </c>
    </row>
    <row r="33" spans="1:9">
      <c r="A33" t="s">
        <v>195</v>
      </c>
      <c r="B33" t="s">
        <v>451</v>
      </c>
      <c r="C33">
        <v>1</v>
      </c>
      <c r="D33" t="s">
        <v>196</v>
      </c>
      <c r="E33">
        <v>2</v>
      </c>
      <c r="F33">
        <v>0</v>
      </c>
      <c r="G33">
        <v>2</v>
      </c>
      <c r="H33" t="s">
        <v>1146</v>
      </c>
      <c r="I33" t="str">
        <f>IF(E33="P","Required",E33 &amp; IF(Table1[[#This Row],[core_points]]&lt;&gt;1," points"," point"))</f>
        <v>2 points</v>
      </c>
    </row>
    <row r="34" spans="1:9">
      <c r="A34" t="s">
        <v>200</v>
      </c>
      <c r="B34" t="s">
        <v>451</v>
      </c>
      <c r="C34">
        <v>2</v>
      </c>
      <c r="D34" t="s">
        <v>201</v>
      </c>
      <c r="E34">
        <v>1</v>
      </c>
      <c r="F34">
        <v>0</v>
      </c>
      <c r="G34">
        <v>2</v>
      </c>
      <c r="H34" t="s">
        <v>1146</v>
      </c>
      <c r="I34" t="str">
        <f>IF(E34="P","Required",E34 &amp; IF(Table1[[#This Row],[core_points]]&lt;&gt;1," points"," point"))</f>
        <v>1 point</v>
      </c>
    </row>
    <row r="35" spans="1:9">
      <c r="A35" t="s">
        <v>205</v>
      </c>
      <c r="B35" t="s">
        <v>452</v>
      </c>
      <c r="C35">
        <v>1</v>
      </c>
      <c r="D35" t="s">
        <v>206</v>
      </c>
      <c r="E35">
        <v>1</v>
      </c>
      <c r="F35">
        <v>0</v>
      </c>
      <c r="G35">
        <v>2</v>
      </c>
      <c r="H35" t="s">
        <v>1146</v>
      </c>
      <c r="I35" t="str">
        <f>IF(E35="P","Required",E35 &amp; IF(Table1[[#This Row],[core_points]]&lt;&gt;1," points"," point"))</f>
        <v>1 point</v>
      </c>
    </row>
    <row r="36" spans="1:9">
      <c r="A36" t="s">
        <v>208</v>
      </c>
      <c r="B36" t="s">
        <v>453</v>
      </c>
      <c r="C36">
        <v>1</v>
      </c>
      <c r="D36" t="s">
        <v>209</v>
      </c>
      <c r="E36">
        <v>2</v>
      </c>
      <c r="F36">
        <v>0</v>
      </c>
      <c r="G36">
        <v>2</v>
      </c>
      <c r="H36" t="s">
        <v>1146</v>
      </c>
      <c r="I36" t="str">
        <f>IF(E36="P","Required",E36 &amp; IF(Table1[[#This Row],[core_points]]&lt;&gt;1," points"," point"))</f>
        <v>2 points</v>
      </c>
    </row>
    <row r="37" spans="1:9">
      <c r="A37" t="s">
        <v>213</v>
      </c>
      <c r="B37" t="s">
        <v>453</v>
      </c>
      <c r="C37">
        <v>2</v>
      </c>
      <c r="D37" t="s">
        <v>214</v>
      </c>
      <c r="E37">
        <v>2</v>
      </c>
      <c r="F37">
        <v>0</v>
      </c>
      <c r="G37">
        <v>2</v>
      </c>
      <c r="H37" t="s">
        <v>1146</v>
      </c>
      <c r="I37" t="str">
        <f>IF(E37="P","Required",E37 &amp; IF(Table1[[#This Row],[core_points]]&lt;&gt;1," points"," point"))</f>
        <v>2 points</v>
      </c>
    </row>
    <row r="38" spans="1:9">
      <c r="A38" t="s">
        <v>217</v>
      </c>
      <c r="B38" t="s">
        <v>453</v>
      </c>
      <c r="C38">
        <v>3</v>
      </c>
      <c r="D38" t="s">
        <v>218</v>
      </c>
      <c r="E38">
        <v>2</v>
      </c>
      <c r="F38">
        <v>0</v>
      </c>
      <c r="G38">
        <v>2</v>
      </c>
      <c r="H38" t="s">
        <v>1146</v>
      </c>
      <c r="I38" t="str">
        <f>IF(E38="P","Required",E38 &amp; IF(Table1[[#This Row],[core_points]]&lt;&gt;1," points"," point"))</f>
        <v>2 points</v>
      </c>
    </row>
    <row r="39" spans="1:9">
      <c r="A39" t="s">
        <v>223</v>
      </c>
      <c r="B39" t="s">
        <v>454</v>
      </c>
      <c r="C39">
        <v>1</v>
      </c>
      <c r="D39" t="s">
        <v>1084</v>
      </c>
      <c r="E39">
        <v>1</v>
      </c>
      <c r="F39">
        <v>0</v>
      </c>
      <c r="G39">
        <v>2</v>
      </c>
      <c r="H39" t="s">
        <v>1146</v>
      </c>
      <c r="I39" t="str">
        <f>IF(E39="P","Required",E39 &amp; IF(Table1[[#This Row],[core_points]]&lt;&gt;1," points"," point"))</f>
        <v>1 point</v>
      </c>
    </row>
    <row r="40" spans="1:9">
      <c r="A40" t="s">
        <v>227</v>
      </c>
      <c r="B40" t="s">
        <v>454</v>
      </c>
      <c r="C40">
        <v>2</v>
      </c>
      <c r="D40" t="s">
        <v>228</v>
      </c>
      <c r="E40">
        <v>1</v>
      </c>
      <c r="F40">
        <v>0</v>
      </c>
      <c r="G40">
        <v>2</v>
      </c>
      <c r="H40" t="s">
        <v>1146</v>
      </c>
      <c r="I40" t="str">
        <f>IF(E40="P","Required",E40 &amp; IF(Table1[[#This Row],[core_points]]&lt;&gt;1," points"," point"))</f>
        <v>1 point</v>
      </c>
    </row>
    <row r="41" spans="1:9">
      <c r="A41" t="s">
        <v>233</v>
      </c>
      <c r="B41" t="s">
        <v>454</v>
      </c>
      <c r="C41">
        <v>3</v>
      </c>
      <c r="D41" t="s">
        <v>234</v>
      </c>
      <c r="E41">
        <v>1</v>
      </c>
      <c r="F41">
        <v>0</v>
      </c>
      <c r="G41">
        <v>2</v>
      </c>
      <c r="H41" t="s">
        <v>1146</v>
      </c>
      <c r="I41" t="str">
        <f>IF(E41="P","Required",E41 &amp; IF(Table1[[#This Row],[core_points]]&lt;&gt;1," points"," point"))</f>
        <v>1 point</v>
      </c>
    </row>
    <row r="42" spans="1:9">
      <c r="A42" t="s">
        <v>1085</v>
      </c>
      <c r="B42" t="s">
        <v>454</v>
      </c>
      <c r="C42">
        <v>4</v>
      </c>
      <c r="D42" t="s">
        <v>1086</v>
      </c>
      <c r="E42">
        <v>1</v>
      </c>
      <c r="F42">
        <v>0</v>
      </c>
      <c r="G42">
        <v>2</v>
      </c>
      <c r="H42" t="s">
        <v>1146</v>
      </c>
      <c r="I42" t="str">
        <f>IF(E42="P","Required",E42 &amp; IF(Table1[[#This Row],[core_points]]&lt;&gt;1," points"," point"))</f>
        <v>1 point</v>
      </c>
    </row>
    <row r="43" spans="1:9">
      <c r="A43" t="s">
        <v>494</v>
      </c>
      <c r="B43" t="s">
        <v>486</v>
      </c>
      <c r="C43">
        <v>1</v>
      </c>
      <c r="D43" t="s">
        <v>345</v>
      </c>
      <c r="E43">
        <v>2</v>
      </c>
      <c r="F43">
        <v>0</v>
      </c>
      <c r="G43">
        <v>2</v>
      </c>
      <c r="H43" t="s">
        <v>1146</v>
      </c>
      <c r="I43" t="str">
        <f>IF(E43="P","Required",E43 &amp; IF(Table1[[#This Row],[core_points]]&lt;&gt;1," points"," point"))</f>
        <v>2 points</v>
      </c>
    </row>
    <row r="44" spans="1:9">
      <c r="A44" t="s">
        <v>260</v>
      </c>
      <c r="B44" t="s">
        <v>455</v>
      </c>
      <c r="C44">
        <v>1</v>
      </c>
      <c r="D44" t="s">
        <v>261</v>
      </c>
      <c r="E44" t="s">
        <v>346</v>
      </c>
      <c r="F44">
        <v>0</v>
      </c>
      <c r="G44">
        <v>3</v>
      </c>
      <c r="H44" t="s">
        <v>1146</v>
      </c>
      <c r="I44" t="str">
        <f>IF(E44="P","Required",E44 &amp; IF(Table1[[#This Row],[core_points]]&lt;&gt;1," points"," point"))</f>
        <v>Required</v>
      </c>
    </row>
    <row r="45" spans="1:9">
      <c r="A45" t="s">
        <v>266</v>
      </c>
      <c r="B45" t="s">
        <v>455</v>
      </c>
      <c r="C45">
        <v>2</v>
      </c>
      <c r="D45" t="s">
        <v>267</v>
      </c>
      <c r="E45" t="s">
        <v>346</v>
      </c>
      <c r="F45">
        <v>0</v>
      </c>
      <c r="G45">
        <v>3</v>
      </c>
      <c r="H45" t="s">
        <v>1146</v>
      </c>
      <c r="I45" t="str">
        <f>IF(E45="P","Required",E45 &amp; IF(Table1[[#This Row],[core_points]]&lt;&gt;1," points"," point"))</f>
        <v>Required</v>
      </c>
    </row>
    <row r="46" spans="1:9">
      <c r="A46" t="s">
        <v>271</v>
      </c>
      <c r="B46" t="s">
        <v>456</v>
      </c>
      <c r="C46">
        <v>1</v>
      </c>
      <c r="D46" t="s">
        <v>272</v>
      </c>
      <c r="E46" t="s">
        <v>346</v>
      </c>
      <c r="F46">
        <v>0</v>
      </c>
      <c r="G46">
        <v>3</v>
      </c>
      <c r="H46" t="s">
        <v>1146</v>
      </c>
      <c r="I46" t="str">
        <f>IF(E46="P","Required",E46 &amp; IF(Table1[[#This Row],[core_points]]&lt;&gt;1," points"," point"))</f>
        <v>Required</v>
      </c>
    </row>
    <row r="47" spans="1:9">
      <c r="A47" t="s">
        <v>275</v>
      </c>
      <c r="B47" t="s">
        <v>456</v>
      </c>
      <c r="C47">
        <v>2</v>
      </c>
      <c r="D47" t="s">
        <v>276</v>
      </c>
      <c r="E47" t="s">
        <v>346</v>
      </c>
      <c r="F47">
        <v>0</v>
      </c>
      <c r="G47">
        <v>3</v>
      </c>
      <c r="H47" t="s">
        <v>1146</v>
      </c>
      <c r="I47" t="str">
        <f>IF(E47="P","Required",E47 &amp; IF(Table1[[#This Row],[core_points]]&lt;&gt;1," points"," point"))</f>
        <v>Required</v>
      </c>
    </row>
    <row r="48" spans="1:9">
      <c r="A48" t="s">
        <v>279</v>
      </c>
      <c r="B48" t="s">
        <v>456</v>
      </c>
      <c r="C48">
        <v>3</v>
      </c>
      <c r="D48" t="s">
        <v>280</v>
      </c>
      <c r="E48" t="s">
        <v>346</v>
      </c>
      <c r="F48">
        <v>0</v>
      </c>
      <c r="G48">
        <v>3</v>
      </c>
      <c r="H48" t="s">
        <v>1146</v>
      </c>
      <c r="I48" t="str">
        <f>IF(E48="P","Required",E48 &amp; IF(Table1[[#This Row],[core_points]]&lt;&gt;1," points"," point"))</f>
        <v>Required</v>
      </c>
    </row>
    <row r="49" spans="1:9">
      <c r="A49" t="s">
        <v>283</v>
      </c>
      <c r="B49" t="s">
        <v>457</v>
      </c>
      <c r="C49">
        <v>1</v>
      </c>
      <c r="D49" t="s">
        <v>284</v>
      </c>
      <c r="E49">
        <v>1</v>
      </c>
      <c r="F49">
        <v>0</v>
      </c>
      <c r="G49">
        <v>3</v>
      </c>
      <c r="H49" t="s">
        <v>1146</v>
      </c>
      <c r="I49" t="str">
        <f>IF(E49="P","Required",E49 &amp; IF(Table1[[#This Row],[core_points]]&lt;&gt;1," points"," point"))</f>
        <v>1 point</v>
      </c>
    </row>
    <row r="50" spans="1:9">
      <c r="A50" t="s">
        <v>287</v>
      </c>
      <c r="B50" t="s">
        <v>457</v>
      </c>
      <c r="C50">
        <v>2</v>
      </c>
      <c r="D50" t="s">
        <v>288</v>
      </c>
      <c r="E50">
        <v>1</v>
      </c>
      <c r="F50">
        <v>0</v>
      </c>
      <c r="G50">
        <v>3</v>
      </c>
      <c r="H50" t="s">
        <v>1146</v>
      </c>
      <c r="I50" t="str">
        <f>IF(E50="P","Required",E50 &amp; IF(Table1[[#This Row],[core_points]]&lt;&gt;1," points"," point"))</f>
        <v>1 point</v>
      </c>
    </row>
    <row r="51" spans="1:9">
      <c r="A51" t="s">
        <v>290</v>
      </c>
      <c r="B51" t="s">
        <v>458</v>
      </c>
      <c r="C51">
        <v>1</v>
      </c>
      <c r="D51" t="s">
        <v>291</v>
      </c>
      <c r="E51">
        <v>1</v>
      </c>
      <c r="F51">
        <v>0</v>
      </c>
      <c r="G51">
        <v>3</v>
      </c>
      <c r="H51" t="s">
        <v>1146</v>
      </c>
      <c r="I51" t="str">
        <f>IF(E51="P","Required",E51 &amp; IF(Table1[[#This Row],[core_points]]&lt;&gt;1," points"," point"))</f>
        <v>1 point</v>
      </c>
    </row>
    <row r="52" spans="1:9">
      <c r="A52" t="s">
        <v>293</v>
      </c>
      <c r="B52" t="s">
        <v>459</v>
      </c>
      <c r="C52">
        <v>1</v>
      </c>
      <c r="D52" t="s">
        <v>294</v>
      </c>
      <c r="E52">
        <v>1</v>
      </c>
      <c r="F52">
        <v>0</v>
      </c>
      <c r="G52">
        <v>3</v>
      </c>
      <c r="H52" t="s">
        <v>1146</v>
      </c>
      <c r="I52" t="str">
        <f>IF(E52="P","Required",E52 &amp; IF(Table1[[#This Row],[core_points]]&lt;&gt;1," points"," point"))</f>
        <v>1 point</v>
      </c>
    </row>
    <row r="53" spans="1:9">
      <c r="A53" t="s">
        <v>296</v>
      </c>
      <c r="B53" t="s">
        <v>460</v>
      </c>
      <c r="C53">
        <v>1</v>
      </c>
      <c r="D53" t="s">
        <v>297</v>
      </c>
      <c r="E53">
        <v>1</v>
      </c>
      <c r="F53">
        <v>0</v>
      </c>
      <c r="G53">
        <v>3</v>
      </c>
      <c r="H53" t="s">
        <v>1146</v>
      </c>
      <c r="I53" t="str">
        <f>IF(E53="P","Required",E53 &amp; IF(Table1[[#This Row],[core_points]]&lt;&gt;1," points"," point"))</f>
        <v>1 point</v>
      </c>
    </row>
    <row r="54" spans="1:9">
      <c r="A54" t="s">
        <v>300</v>
      </c>
      <c r="B54" t="s">
        <v>461</v>
      </c>
      <c r="C54">
        <v>1</v>
      </c>
      <c r="D54" t="s">
        <v>301</v>
      </c>
      <c r="E54">
        <v>1</v>
      </c>
      <c r="F54">
        <v>0</v>
      </c>
      <c r="G54">
        <v>3</v>
      </c>
      <c r="H54" t="s">
        <v>1146</v>
      </c>
      <c r="I54" t="str">
        <f>IF(E54="P","Required",E54 &amp; IF(Table1[[#This Row],[core_points]]&lt;&gt;1," points"," point"))</f>
        <v>1 point</v>
      </c>
    </row>
    <row r="55" spans="1:9">
      <c r="A55" t="s">
        <v>306</v>
      </c>
      <c r="B55" t="s">
        <v>462</v>
      </c>
      <c r="C55">
        <v>1</v>
      </c>
      <c r="D55" t="s">
        <v>307</v>
      </c>
      <c r="E55">
        <v>1</v>
      </c>
      <c r="F55">
        <v>0</v>
      </c>
      <c r="G55">
        <v>3</v>
      </c>
      <c r="H55">
        <v>1</v>
      </c>
      <c r="I55" t="str">
        <f>IF(E55="P","Required",E55 &amp; IF(Table1[[#This Row],[core_points]]&lt;&gt;1," points"," point"))</f>
        <v>1 point</v>
      </c>
    </row>
    <row r="56" spans="1:9">
      <c r="A56" t="s">
        <v>312</v>
      </c>
      <c r="B56" t="s">
        <v>463</v>
      </c>
      <c r="C56">
        <v>1</v>
      </c>
      <c r="D56" t="s">
        <v>313</v>
      </c>
      <c r="E56">
        <v>1</v>
      </c>
      <c r="F56">
        <v>0</v>
      </c>
      <c r="G56">
        <v>3</v>
      </c>
      <c r="H56" t="s">
        <v>1146</v>
      </c>
      <c r="I56" t="str">
        <f>IF(E56="P","Required",E56 &amp; IF(Table1[[#This Row],[core_points]]&lt;&gt;1," points"," point"))</f>
        <v>1 point</v>
      </c>
    </row>
    <row r="57" spans="1:9">
      <c r="A57" t="s">
        <v>318</v>
      </c>
      <c r="B57" t="s">
        <v>463</v>
      </c>
      <c r="C57">
        <v>2</v>
      </c>
      <c r="D57" t="s">
        <v>319</v>
      </c>
      <c r="E57">
        <v>1</v>
      </c>
      <c r="F57">
        <v>0</v>
      </c>
      <c r="G57">
        <v>3</v>
      </c>
      <c r="H57" t="s">
        <v>1146</v>
      </c>
      <c r="I57" t="str">
        <f>IF(E57="P","Required",E57 &amp; IF(Table1[[#This Row],[core_points]]&lt;&gt;1," points"," point"))</f>
        <v>1 point</v>
      </c>
    </row>
    <row r="58" spans="1:9">
      <c r="A58" t="s">
        <v>322</v>
      </c>
      <c r="B58" t="s">
        <v>464</v>
      </c>
      <c r="C58">
        <v>1</v>
      </c>
      <c r="D58" t="s">
        <v>323</v>
      </c>
      <c r="E58">
        <v>0.5</v>
      </c>
      <c r="F58">
        <v>0</v>
      </c>
      <c r="G58">
        <v>3</v>
      </c>
      <c r="H58">
        <v>1</v>
      </c>
      <c r="I58" t="str">
        <f>IF(E58="P","Required",E58 &amp; IF(Table1[[#This Row],[core_points]]&lt;&gt;1," points"," point"))</f>
        <v>0.5 points</v>
      </c>
    </row>
    <row r="59" spans="1:9">
      <c r="A59" t="s">
        <v>328</v>
      </c>
      <c r="B59" t="s">
        <v>465</v>
      </c>
      <c r="C59">
        <v>1</v>
      </c>
      <c r="D59" t="s">
        <v>329</v>
      </c>
      <c r="E59">
        <v>1</v>
      </c>
      <c r="F59">
        <v>0</v>
      </c>
      <c r="G59">
        <v>3</v>
      </c>
      <c r="H59" t="s">
        <v>1146</v>
      </c>
      <c r="I59" t="str">
        <f>IF(E59="P","Required",E59 &amp; IF(Table1[[#This Row],[core_points]]&lt;&gt;1," points"," point"))</f>
        <v>1 point</v>
      </c>
    </row>
    <row r="60" spans="1:9">
      <c r="A60" t="s">
        <v>332</v>
      </c>
      <c r="B60" t="s">
        <v>466</v>
      </c>
      <c r="C60">
        <v>1</v>
      </c>
      <c r="D60" t="s">
        <v>333</v>
      </c>
      <c r="E60">
        <v>1</v>
      </c>
      <c r="F60">
        <v>0</v>
      </c>
      <c r="G60">
        <v>3</v>
      </c>
      <c r="H60">
        <v>1</v>
      </c>
      <c r="I60" t="str">
        <f>IF(E60="P","Required",E60 &amp; IF(Table1[[#This Row],[core_points]]&lt;&gt;1," points"," point"))</f>
        <v>1 point</v>
      </c>
    </row>
    <row r="61" spans="1:9">
      <c r="A61" t="s">
        <v>335</v>
      </c>
      <c r="B61" t="s">
        <v>467</v>
      </c>
      <c r="C61">
        <v>1</v>
      </c>
      <c r="D61" t="s">
        <v>336</v>
      </c>
      <c r="E61">
        <v>2</v>
      </c>
      <c r="F61">
        <v>0</v>
      </c>
      <c r="G61">
        <v>3</v>
      </c>
      <c r="H61" t="s">
        <v>1146</v>
      </c>
      <c r="I61" t="str">
        <f>IF(E61="P","Required",E61 &amp; IF(Table1[[#This Row],[core_points]]&lt;&gt;1," points"," point"))</f>
        <v>2 points</v>
      </c>
    </row>
    <row r="62" spans="1:9">
      <c r="A62" t="s">
        <v>505</v>
      </c>
      <c r="B62" t="s">
        <v>485</v>
      </c>
      <c r="C62">
        <v>1</v>
      </c>
      <c r="D62" t="s">
        <v>338</v>
      </c>
      <c r="E62">
        <v>1</v>
      </c>
      <c r="F62">
        <v>0</v>
      </c>
      <c r="G62">
        <v>3</v>
      </c>
      <c r="H62" t="s">
        <v>1146</v>
      </c>
      <c r="I62" t="str">
        <f>IF(E62="P","Required",E62 &amp; IF(Table1[[#This Row],[core_points]]&lt;&gt;1," points"," point"))</f>
        <v>1 point</v>
      </c>
    </row>
    <row r="63" spans="1:9">
      <c r="A63" t="s">
        <v>10</v>
      </c>
      <c r="B63" t="s">
        <v>468</v>
      </c>
      <c r="C63">
        <v>1</v>
      </c>
      <c r="D63" t="s">
        <v>11</v>
      </c>
      <c r="E63" t="s">
        <v>346</v>
      </c>
      <c r="F63">
        <v>0</v>
      </c>
      <c r="G63">
        <v>4</v>
      </c>
      <c r="H63" t="s">
        <v>1146</v>
      </c>
      <c r="I63" t="str">
        <f>IF(E63="P","Required",E63 &amp; IF(Table1[[#This Row],[core_points]]&lt;&gt;1," points"," point"))</f>
        <v>Required</v>
      </c>
    </row>
    <row r="64" spans="1:9">
      <c r="A64" t="s">
        <v>16</v>
      </c>
      <c r="B64" t="s">
        <v>469</v>
      </c>
      <c r="C64">
        <v>1</v>
      </c>
      <c r="D64" t="s">
        <v>17</v>
      </c>
      <c r="E64" t="s">
        <v>346</v>
      </c>
      <c r="F64">
        <v>0</v>
      </c>
      <c r="G64">
        <v>4</v>
      </c>
      <c r="H64">
        <v>1</v>
      </c>
      <c r="I64" t="str">
        <f>IF(E64="P","Required",E64 &amp; IF(Table1[[#This Row],[core_points]]&lt;&gt;1," points"," point"))</f>
        <v>Required</v>
      </c>
    </row>
    <row r="65" spans="1:9">
      <c r="A65" t="s">
        <v>22</v>
      </c>
      <c r="B65" t="s">
        <v>470</v>
      </c>
      <c r="C65">
        <v>1</v>
      </c>
      <c r="D65" t="s">
        <v>23</v>
      </c>
      <c r="E65">
        <v>4</v>
      </c>
      <c r="F65">
        <v>1</v>
      </c>
      <c r="G65">
        <v>4</v>
      </c>
      <c r="H65" t="s">
        <v>1146</v>
      </c>
      <c r="I65" t="str">
        <f>IF(E65="P","Required",E65 &amp; IF(Table1[[#This Row],[core_points]]&lt;&gt;1," points"," point"))</f>
        <v>4 points</v>
      </c>
    </row>
    <row r="66" spans="1:9">
      <c r="A66" t="s">
        <v>28</v>
      </c>
      <c r="B66" t="s">
        <v>471</v>
      </c>
      <c r="C66">
        <v>1</v>
      </c>
      <c r="D66" t="s">
        <v>29</v>
      </c>
      <c r="E66">
        <v>1</v>
      </c>
      <c r="F66">
        <v>0</v>
      </c>
      <c r="G66">
        <v>4</v>
      </c>
      <c r="H66">
        <v>1</v>
      </c>
      <c r="I66" t="str">
        <f>IF(E66="P","Required",E66 &amp; IF(Table1[[#This Row],[core_points]]&lt;&gt;1," points"," point"))</f>
        <v>1 point</v>
      </c>
    </row>
    <row r="67" spans="1:9">
      <c r="A67" t="s">
        <v>33</v>
      </c>
      <c r="B67" t="s">
        <v>472</v>
      </c>
      <c r="C67">
        <v>1</v>
      </c>
      <c r="D67" t="s">
        <v>34</v>
      </c>
      <c r="E67">
        <v>3</v>
      </c>
      <c r="F67">
        <v>1</v>
      </c>
      <c r="G67">
        <v>4</v>
      </c>
      <c r="H67" t="s">
        <v>1146</v>
      </c>
      <c r="I67" t="str">
        <f>IF(E67="P","Required",E67 &amp; IF(Table1[[#This Row],[core_points]]&lt;&gt;1," points"," point"))</f>
        <v>3 points</v>
      </c>
    </row>
    <row r="68" spans="1:9">
      <c r="A68" t="s">
        <v>39</v>
      </c>
      <c r="B68" t="s">
        <v>472</v>
      </c>
      <c r="C68">
        <v>2</v>
      </c>
      <c r="D68" t="s">
        <v>40</v>
      </c>
      <c r="E68">
        <v>3</v>
      </c>
      <c r="F68">
        <v>1</v>
      </c>
      <c r="G68">
        <v>4</v>
      </c>
      <c r="H68" t="s">
        <v>1146</v>
      </c>
      <c r="I68" t="str">
        <f>IF(E68="P","Required",E68 &amp; IF(Table1[[#This Row],[core_points]]&lt;&gt;1," points"," point"))</f>
        <v>3 points</v>
      </c>
    </row>
    <row r="69" spans="1:9">
      <c r="A69" t="s">
        <v>45</v>
      </c>
      <c r="B69" t="s">
        <v>473</v>
      </c>
      <c r="C69">
        <v>1</v>
      </c>
      <c r="D69" t="s">
        <v>46</v>
      </c>
      <c r="E69">
        <v>3</v>
      </c>
      <c r="F69">
        <v>1</v>
      </c>
      <c r="G69">
        <v>4</v>
      </c>
      <c r="H69" t="s">
        <v>1146</v>
      </c>
      <c r="I69" t="str">
        <f>IF(E69="P","Required",E69 &amp; IF(Table1[[#This Row],[core_points]]&lt;&gt;1," points"," point"))</f>
        <v>3 points</v>
      </c>
    </row>
    <row r="70" spans="1:9">
      <c r="A70" t="s">
        <v>50</v>
      </c>
      <c r="B70" t="s">
        <v>474</v>
      </c>
      <c r="C70">
        <v>1</v>
      </c>
      <c r="D70" t="s">
        <v>51</v>
      </c>
      <c r="E70">
        <v>0.5</v>
      </c>
      <c r="F70">
        <v>0</v>
      </c>
      <c r="G70">
        <v>4</v>
      </c>
      <c r="H70">
        <v>1</v>
      </c>
      <c r="I70" t="str">
        <f>IF(E70="P","Required",E70 &amp; IF(Table1[[#This Row],[core_points]]&lt;&gt;1," points"," point"))</f>
        <v>0.5 points</v>
      </c>
    </row>
    <row r="71" spans="1:9">
      <c r="A71" t="s">
        <v>56</v>
      </c>
      <c r="B71" t="s">
        <v>475</v>
      </c>
      <c r="C71">
        <v>1</v>
      </c>
      <c r="D71" t="s">
        <v>57</v>
      </c>
      <c r="E71">
        <v>0.5</v>
      </c>
      <c r="F71">
        <v>0</v>
      </c>
      <c r="G71">
        <v>4</v>
      </c>
      <c r="H71">
        <v>1</v>
      </c>
      <c r="I71" t="str">
        <f>IF(E71="P","Required",E71 &amp; IF(Table1[[#This Row],[core_points]]&lt;&gt;1," points"," point"))</f>
        <v>0.5 points</v>
      </c>
    </row>
    <row r="72" spans="1:9">
      <c r="A72" t="s">
        <v>62</v>
      </c>
      <c r="B72" t="s">
        <v>475</v>
      </c>
      <c r="C72">
        <v>2</v>
      </c>
      <c r="D72" t="s">
        <v>63</v>
      </c>
      <c r="E72">
        <v>1</v>
      </c>
      <c r="F72">
        <v>0</v>
      </c>
      <c r="G72">
        <v>4</v>
      </c>
      <c r="H72">
        <v>1</v>
      </c>
      <c r="I72" t="str">
        <f>IF(E72="P","Required",E72 &amp; IF(Table1[[#This Row],[core_points]]&lt;&gt;1," points"," point"))</f>
        <v>1 point</v>
      </c>
    </row>
    <row r="73" spans="1:9">
      <c r="A73" t="s">
        <v>68</v>
      </c>
      <c r="B73" t="s">
        <v>476</v>
      </c>
      <c r="C73">
        <v>1</v>
      </c>
      <c r="D73" t="s">
        <v>69</v>
      </c>
      <c r="E73">
        <v>1</v>
      </c>
      <c r="F73">
        <v>1</v>
      </c>
      <c r="G73">
        <v>4</v>
      </c>
      <c r="H73">
        <v>1</v>
      </c>
      <c r="I73" t="str">
        <f>IF(E73="P","Required",E73 &amp; IF(Table1[[#This Row],[core_points]]&lt;&gt;1," points"," point"))</f>
        <v>1 point</v>
      </c>
    </row>
    <row r="74" spans="1:9">
      <c r="A74" t="s">
        <v>74</v>
      </c>
      <c r="B74" t="s">
        <v>476</v>
      </c>
      <c r="C74">
        <v>2</v>
      </c>
      <c r="D74" t="s">
        <v>75</v>
      </c>
      <c r="E74">
        <v>0.5</v>
      </c>
      <c r="F74">
        <v>0</v>
      </c>
      <c r="G74">
        <v>4</v>
      </c>
      <c r="H74">
        <v>1</v>
      </c>
      <c r="I74" t="str">
        <f>IF(E74="P","Required",E74 &amp; IF(Table1[[#This Row],[core_points]]&lt;&gt;1," points"," point"))</f>
        <v>0.5 points</v>
      </c>
    </row>
    <row r="75" spans="1:9">
      <c r="A75" t="s">
        <v>92</v>
      </c>
      <c r="B75" t="s">
        <v>477</v>
      </c>
      <c r="C75">
        <v>1</v>
      </c>
      <c r="D75" t="s">
        <v>93</v>
      </c>
      <c r="E75" t="s">
        <v>346</v>
      </c>
      <c r="F75">
        <v>0</v>
      </c>
      <c r="G75">
        <v>5</v>
      </c>
      <c r="H75" t="s">
        <v>1146</v>
      </c>
      <c r="I75" t="str">
        <f>IF(E75="P","Required",E75 &amp; IF(Table1[[#This Row],[core_points]]&lt;&gt;1," points"," point"))</f>
        <v>Required</v>
      </c>
    </row>
    <row r="76" spans="1:9">
      <c r="A76" t="s">
        <v>98</v>
      </c>
      <c r="B76" t="s">
        <v>478</v>
      </c>
      <c r="C76">
        <v>1</v>
      </c>
      <c r="D76" t="s">
        <v>99</v>
      </c>
      <c r="E76" t="s">
        <v>346</v>
      </c>
      <c r="F76">
        <v>0</v>
      </c>
      <c r="G76">
        <v>5</v>
      </c>
      <c r="H76">
        <v>1</v>
      </c>
      <c r="I76" t="str">
        <f>IF(E76="P","Required",E76 &amp; IF(Table1[[#This Row],[core_points]]&lt;&gt;1," points"," point"))</f>
        <v>Required</v>
      </c>
    </row>
    <row r="77" spans="1:9">
      <c r="A77" t="s">
        <v>104</v>
      </c>
      <c r="B77" t="s">
        <v>478</v>
      </c>
      <c r="C77">
        <v>2</v>
      </c>
      <c r="D77" t="s">
        <v>105</v>
      </c>
      <c r="E77" t="s">
        <v>346</v>
      </c>
      <c r="F77">
        <v>0</v>
      </c>
      <c r="G77">
        <v>5</v>
      </c>
      <c r="H77">
        <v>1</v>
      </c>
      <c r="I77" t="str">
        <f>IF(E77="P","Required",E77 &amp; IF(Table1[[#This Row],[core_points]]&lt;&gt;1," points"," point"))</f>
        <v>Required</v>
      </c>
    </row>
    <row r="78" spans="1:9">
      <c r="A78" t="s">
        <v>110</v>
      </c>
      <c r="B78" t="s">
        <v>478</v>
      </c>
      <c r="C78">
        <v>3</v>
      </c>
      <c r="D78" t="s">
        <v>111</v>
      </c>
      <c r="E78" t="s">
        <v>346</v>
      </c>
      <c r="F78">
        <v>0</v>
      </c>
      <c r="G78">
        <v>5</v>
      </c>
      <c r="H78">
        <v>1</v>
      </c>
      <c r="I78" t="str">
        <f>IF(E78="P","Required",E78 &amp; IF(Table1[[#This Row],[core_points]]&lt;&gt;1," points"," point"))</f>
        <v>Required</v>
      </c>
    </row>
    <row r="79" spans="1:9">
      <c r="A79" t="s">
        <v>116</v>
      </c>
      <c r="B79" t="s">
        <v>478</v>
      </c>
      <c r="C79">
        <v>4</v>
      </c>
      <c r="D79" t="s">
        <v>117</v>
      </c>
      <c r="E79" t="s">
        <v>346</v>
      </c>
      <c r="F79">
        <v>0</v>
      </c>
      <c r="G79">
        <v>5</v>
      </c>
      <c r="H79">
        <v>1</v>
      </c>
      <c r="I79" t="str">
        <f>IF(E79="P","Required",E79 &amp; IF(Table1[[#This Row],[core_points]]&lt;&gt;1," points"," point"))</f>
        <v>Required</v>
      </c>
    </row>
    <row r="80" spans="1:9">
      <c r="A80" t="s">
        <v>122</v>
      </c>
      <c r="B80" t="s">
        <v>478</v>
      </c>
      <c r="C80">
        <v>5</v>
      </c>
      <c r="D80" t="s">
        <v>123</v>
      </c>
      <c r="E80" t="s">
        <v>346</v>
      </c>
      <c r="F80">
        <v>0</v>
      </c>
      <c r="G80">
        <v>5</v>
      </c>
      <c r="H80">
        <v>1</v>
      </c>
      <c r="I80" t="str">
        <f>IF(E80="P","Required",E80 &amp; IF(Table1[[#This Row],[core_points]]&lt;&gt;1," points"," point"))</f>
        <v>Required</v>
      </c>
    </row>
    <row r="81" spans="1:9">
      <c r="A81" t="s">
        <v>126</v>
      </c>
      <c r="B81" t="s">
        <v>347</v>
      </c>
      <c r="C81">
        <v>1</v>
      </c>
      <c r="D81" t="s">
        <v>127</v>
      </c>
      <c r="E81">
        <v>2</v>
      </c>
      <c r="F81">
        <v>0</v>
      </c>
      <c r="G81">
        <v>5</v>
      </c>
      <c r="H81" t="s">
        <v>1146</v>
      </c>
      <c r="I81" t="str">
        <f>IF(E81="P","Required",E81 &amp; IF(Table1[[#This Row],[core_points]]&lt;&gt;1," points"," point"))</f>
        <v>2 points</v>
      </c>
    </row>
    <row r="82" spans="1:9">
      <c r="A82" t="s">
        <v>131</v>
      </c>
      <c r="B82" t="s">
        <v>347</v>
      </c>
      <c r="C82">
        <v>2</v>
      </c>
      <c r="D82" t="s">
        <v>132</v>
      </c>
      <c r="E82">
        <v>2</v>
      </c>
      <c r="F82">
        <v>0</v>
      </c>
      <c r="G82">
        <v>5</v>
      </c>
      <c r="H82" t="s">
        <v>1146</v>
      </c>
      <c r="I82" t="str">
        <f>IF(E82="P","Required",E82 &amp; IF(Table1[[#This Row],[core_points]]&lt;&gt;1," points"," point"))</f>
        <v>2 points</v>
      </c>
    </row>
    <row r="83" spans="1:9">
      <c r="A83" t="s">
        <v>135</v>
      </c>
      <c r="B83" t="s">
        <v>347</v>
      </c>
      <c r="C83">
        <v>3</v>
      </c>
      <c r="D83" t="s">
        <v>136</v>
      </c>
      <c r="E83">
        <v>2</v>
      </c>
      <c r="F83">
        <v>0</v>
      </c>
      <c r="G83">
        <v>5</v>
      </c>
      <c r="H83" t="s">
        <v>1146</v>
      </c>
      <c r="I83" t="str">
        <f>IF(E83="P","Required",E83 &amp; IF(Table1[[#This Row],[core_points]]&lt;&gt;1," points"," point"))</f>
        <v>2 points</v>
      </c>
    </row>
    <row r="84" spans="1:9">
      <c r="A84" t="s">
        <v>140</v>
      </c>
      <c r="B84" t="s">
        <v>348</v>
      </c>
      <c r="C84">
        <v>1</v>
      </c>
      <c r="D84" t="s">
        <v>141</v>
      </c>
      <c r="E84">
        <v>3</v>
      </c>
      <c r="F84">
        <v>0</v>
      </c>
      <c r="G84">
        <v>5</v>
      </c>
      <c r="H84" t="s">
        <v>1146</v>
      </c>
      <c r="I84" t="str">
        <f>IF(E84="P","Required",E84 &amp; IF(Table1[[#This Row],[core_points]]&lt;&gt;1," points"," point"))</f>
        <v>3 points</v>
      </c>
    </row>
    <row r="85" spans="1:9">
      <c r="A85" t="s">
        <v>144</v>
      </c>
      <c r="B85" t="s">
        <v>348</v>
      </c>
      <c r="C85">
        <v>2</v>
      </c>
      <c r="D85" t="s">
        <v>145</v>
      </c>
      <c r="E85">
        <v>2</v>
      </c>
      <c r="F85">
        <v>0</v>
      </c>
      <c r="G85">
        <v>5</v>
      </c>
      <c r="H85" t="s">
        <v>1146</v>
      </c>
      <c r="I85" t="str">
        <f>IF(E85="P","Required",E85 &amp; IF(Table1[[#This Row],[core_points]]&lt;&gt;1," points"," point"))</f>
        <v>2 points</v>
      </c>
    </row>
    <row r="86" spans="1:9">
      <c r="A86" t="s">
        <v>148</v>
      </c>
      <c r="B86" t="s">
        <v>349</v>
      </c>
      <c r="C86">
        <v>1</v>
      </c>
      <c r="D86" t="s">
        <v>149</v>
      </c>
      <c r="E86">
        <v>3</v>
      </c>
      <c r="F86">
        <v>0</v>
      </c>
      <c r="G86">
        <v>5</v>
      </c>
      <c r="H86" t="s">
        <v>1146</v>
      </c>
      <c r="I86" t="str">
        <f>IF(E86="P","Required",E86 &amp; IF(Table1[[#This Row],[core_points]]&lt;&gt;1," points"," point"))</f>
        <v>3 points</v>
      </c>
    </row>
    <row r="87" spans="1:9">
      <c r="A87" t="s">
        <v>153</v>
      </c>
      <c r="B87" t="s">
        <v>349</v>
      </c>
      <c r="C87">
        <v>2</v>
      </c>
      <c r="D87" t="s">
        <v>154</v>
      </c>
      <c r="E87">
        <v>3</v>
      </c>
      <c r="F87">
        <v>0</v>
      </c>
      <c r="G87">
        <v>5</v>
      </c>
      <c r="H87" t="s">
        <v>1146</v>
      </c>
      <c r="I87" t="str">
        <f>IF(E87="P","Required",E87 &amp; IF(Table1[[#This Row],[core_points]]&lt;&gt;1," points"," point"))</f>
        <v>3 points</v>
      </c>
    </row>
    <row r="88" spans="1:9">
      <c r="A88" t="s">
        <v>157</v>
      </c>
      <c r="B88" t="s">
        <v>350</v>
      </c>
      <c r="C88">
        <v>1</v>
      </c>
      <c r="D88" t="s">
        <v>158</v>
      </c>
      <c r="E88">
        <v>1</v>
      </c>
      <c r="F88">
        <v>1</v>
      </c>
      <c r="G88">
        <v>5</v>
      </c>
      <c r="H88">
        <v>1</v>
      </c>
      <c r="I88" t="str">
        <f>IF(E88="P","Required",E88 &amp; IF(Table1[[#This Row],[core_points]]&lt;&gt;1," points"," point"))</f>
        <v>1 point</v>
      </c>
    </row>
    <row r="89" spans="1:9">
      <c r="A89" t="s">
        <v>162</v>
      </c>
      <c r="B89" t="s">
        <v>351</v>
      </c>
      <c r="C89">
        <v>1</v>
      </c>
      <c r="D89" t="s">
        <v>163</v>
      </c>
      <c r="E89">
        <v>1</v>
      </c>
      <c r="F89">
        <v>1</v>
      </c>
      <c r="G89">
        <v>5</v>
      </c>
      <c r="H89">
        <v>1</v>
      </c>
      <c r="I89" t="str">
        <f>IF(E89="P","Required",E89 &amp; IF(Table1[[#This Row],[core_points]]&lt;&gt;1," points"," point"))</f>
        <v>1 point</v>
      </c>
    </row>
    <row r="90" spans="1:9">
      <c r="A90" t="s">
        <v>168</v>
      </c>
      <c r="B90" t="s">
        <v>352</v>
      </c>
      <c r="C90">
        <v>1</v>
      </c>
      <c r="D90" t="s">
        <v>169</v>
      </c>
      <c r="E90">
        <v>0.5</v>
      </c>
      <c r="F90">
        <v>0</v>
      </c>
      <c r="G90">
        <v>5</v>
      </c>
      <c r="H90">
        <v>1</v>
      </c>
      <c r="I90" t="str">
        <f>IF(E90="P","Required",E90 &amp; IF(Table1[[#This Row],[core_points]]&lt;&gt;1," points"," point"))</f>
        <v>0.5 points</v>
      </c>
    </row>
    <row r="91" spans="1:9">
      <c r="A91" t="s">
        <v>174</v>
      </c>
      <c r="B91" t="s">
        <v>352</v>
      </c>
      <c r="C91">
        <v>2</v>
      </c>
      <c r="D91" t="s">
        <v>175</v>
      </c>
      <c r="E91">
        <v>2</v>
      </c>
      <c r="F91">
        <v>0</v>
      </c>
      <c r="G91">
        <v>5</v>
      </c>
      <c r="H91" t="s">
        <v>1146</v>
      </c>
      <c r="I91" t="str">
        <f>IF(E91="P","Required",E91 &amp; IF(Table1[[#This Row],[core_points]]&lt;&gt;1," points"," point"))</f>
        <v>2 points</v>
      </c>
    </row>
    <row r="92" spans="1:9">
      <c r="A92" t="s">
        <v>180</v>
      </c>
      <c r="B92" t="s">
        <v>353</v>
      </c>
      <c r="C92">
        <v>1</v>
      </c>
      <c r="D92" t="s">
        <v>181</v>
      </c>
      <c r="E92">
        <v>0.5</v>
      </c>
      <c r="F92">
        <v>0</v>
      </c>
      <c r="G92">
        <v>5</v>
      </c>
      <c r="H92" t="s">
        <v>1146</v>
      </c>
      <c r="I92" t="str">
        <f>IF(E92="P","Required",E92 &amp; IF(Table1[[#This Row],[core_points]]&lt;&gt;1," points"," point"))</f>
        <v>0.5 points</v>
      </c>
    </row>
    <row r="93" spans="1:9">
      <c r="A93" t="s">
        <v>186</v>
      </c>
      <c r="B93" t="s">
        <v>354</v>
      </c>
      <c r="C93">
        <v>1</v>
      </c>
      <c r="D93" t="s">
        <v>187</v>
      </c>
      <c r="E93">
        <v>0.5</v>
      </c>
      <c r="F93">
        <v>0</v>
      </c>
      <c r="G93">
        <v>5</v>
      </c>
      <c r="H93">
        <v>1</v>
      </c>
      <c r="I93" t="str">
        <f>IF(E93="P","Required",E93 &amp; IF(Table1[[#This Row],[core_points]]&lt;&gt;1," points"," point"))</f>
        <v>0.5 points</v>
      </c>
    </row>
    <row r="94" spans="1:9">
      <c r="A94" t="s">
        <v>491</v>
      </c>
      <c r="B94" t="s">
        <v>355</v>
      </c>
      <c r="C94">
        <v>1</v>
      </c>
      <c r="D94" t="s">
        <v>192</v>
      </c>
      <c r="E94">
        <v>1</v>
      </c>
      <c r="F94">
        <v>0</v>
      </c>
      <c r="G94">
        <v>5</v>
      </c>
      <c r="H94">
        <v>1</v>
      </c>
      <c r="I94" t="str">
        <f>IF(E94="P","Required",E94 &amp; IF(Table1[[#This Row],[core_points]]&lt;&gt;1," points"," point"))</f>
        <v>1 point</v>
      </c>
    </row>
    <row r="95" spans="1:9">
      <c r="A95" t="s">
        <v>492</v>
      </c>
      <c r="B95" t="s">
        <v>355</v>
      </c>
      <c r="C95">
        <v>2</v>
      </c>
      <c r="D95" t="s">
        <v>197</v>
      </c>
      <c r="E95">
        <v>1</v>
      </c>
      <c r="F95">
        <v>0</v>
      </c>
      <c r="G95">
        <v>5</v>
      </c>
      <c r="H95">
        <v>1</v>
      </c>
      <c r="I95" t="str">
        <f>IF(E95="P","Required",E95 &amp; IF(Table1[[#This Row],[core_points]]&lt;&gt;1," points"," point"))</f>
        <v>1 point</v>
      </c>
    </row>
    <row r="96" spans="1:9">
      <c r="A96" t="s">
        <v>493</v>
      </c>
      <c r="B96" t="s">
        <v>355</v>
      </c>
      <c r="C96">
        <v>3</v>
      </c>
      <c r="D96" t="s">
        <v>202</v>
      </c>
      <c r="E96">
        <v>1</v>
      </c>
      <c r="F96">
        <v>0</v>
      </c>
      <c r="G96">
        <v>5</v>
      </c>
      <c r="H96" t="s">
        <v>1146</v>
      </c>
      <c r="I96" t="str">
        <f>IF(E96="P","Required",E96 &amp; IF(Table1[[#This Row],[core_points]]&lt;&gt;1," points"," point"))</f>
        <v>1 point</v>
      </c>
    </row>
    <row r="97" spans="1:9">
      <c r="A97" t="s">
        <v>219</v>
      </c>
      <c r="B97" t="s">
        <v>356</v>
      </c>
      <c r="C97">
        <v>1</v>
      </c>
      <c r="D97" t="s">
        <v>220</v>
      </c>
      <c r="E97" t="s">
        <v>346</v>
      </c>
      <c r="F97">
        <v>0</v>
      </c>
      <c r="G97">
        <v>6</v>
      </c>
      <c r="H97" t="s">
        <v>1146</v>
      </c>
      <c r="I97" t="str">
        <f>IF(E97="P","Required",E97 &amp; IF(Table1[[#This Row],[core_points]]&lt;&gt;1," points"," point"))</f>
        <v>Required</v>
      </c>
    </row>
    <row r="98" spans="1:9">
      <c r="A98" t="s">
        <v>224</v>
      </c>
      <c r="B98" t="s">
        <v>356</v>
      </c>
      <c r="C98">
        <v>2</v>
      </c>
      <c r="D98" t="s">
        <v>1148</v>
      </c>
      <c r="E98" t="s">
        <v>346</v>
      </c>
      <c r="F98">
        <v>0</v>
      </c>
      <c r="G98">
        <v>6</v>
      </c>
      <c r="H98" t="s">
        <v>1146</v>
      </c>
      <c r="I98" t="str">
        <f>IF(E98="P","Required",E98 &amp; IF(Table1[[#This Row],[core_points]]&lt;&gt;1," points"," point"))</f>
        <v>Required</v>
      </c>
    </row>
    <row r="99" spans="1:9">
      <c r="A99" t="s">
        <v>229</v>
      </c>
      <c r="B99" t="s">
        <v>357</v>
      </c>
      <c r="C99">
        <v>1</v>
      </c>
      <c r="D99" t="s">
        <v>230</v>
      </c>
      <c r="E99">
        <v>3</v>
      </c>
      <c r="F99">
        <v>2</v>
      </c>
      <c r="G99">
        <v>6</v>
      </c>
      <c r="H99" t="s">
        <v>1146</v>
      </c>
      <c r="I99" t="str">
        <f>IF(E99="P","Required",E99 &amp; IF(Table1[[#This Row],[core_points]]&lt;&gt;1," points"," point"))</f>
        <v>3 points</v>
      </c>
    </row>
    <row r="100" spans="1:9">
      <c r="A100" t="s">
        <v>235</v>
      </c>
      <c r="B100" t="s">
        <v>358</v>
      </c>
      <c r="C100">
        <v>1</v>
      </c>
      <c r="D100" t="s">
        <v>236</v>
      </c>
      <c r="E100">
        <v>3</v>
      </c>
      <c r="F100">
        <v>1</v>
      </c>
      <c r="G100">
        <v>6</v>
      </c>
      <c r="H100" t="s">
        <v>1146</v>
      </c>
      <c r="I100" t="str">
        <f>IF(E100="P","Required",E100 &amp; IF(Table1[[#This Row],[core_points]]&lt;&gt;1," points"," point"))</f>
        <v>3 points</v>
      </c>
    </row>
    <row r="101" spans="1:9">
      <c r="A101" t="s">
        <v>239</v>
      </c>
      <c r="B101" t="s">
        <v>359</v>
      </c>
      <c r="C101">
        <v>1</v>
      </c>
      <c r="D101" t="s">
        <v>240</v>
      </c>
      <c r="E101">
        <v>0.5</v>
      </c>
      <c r="F101">
        <v>0</v>
      </c>
      <c r="G101">
        <v>6</v>
      </c>
      <c r="H101">
        <v>1</v>
      </c>
      <c r="I101" t="str">
        <f>IF(E101="P","Required",E101 &amp; IF(Table1[[#This Row],[core_points]]&lt;&gt;1," points"," point"))</f>
        <v>0.5 points</v>
      </c>
    </row>
    <row r="102" spans="1:9">
      <c r="A102" t="s">
        <v>243</v>
      </c>
      <c r="B102" t="s">
        <v>359</v>
      </c>
      <c r="C102">
        <v>2</v>
      </c>
      <c r="D102" t="s">
        <v>244</v>
      </c>
      <c r="E102">
        <v>0.5</v>
      </c>
      <c r="F102">
        <v>0</v>
      </c>
      <c r="G102">
        <v>6</v>
      </c>
      <c r="H102">
        <v>1</v>
      </c>
      <c r="I102" t="str">
        <f>IF(E102="P","Required",E102 &amp; IF(Table1[[#This Row],[core_points]]&lt;&gt;1," points"," point"))</f>
        <v>0.5 points</v>
      </c>
    </row>
    <row r="103" spans="1:9">
      <c r="A103" t="s">
        <v>247</v>
      </c>
      <c r="B103" t="s">
        <v>359</v>
      </c>
      <c r="C103">
        <v>3</v>
      </c>
      <c r="D103" t="s">
        <v>248</v>
      </c>
      <c r="E103">
        <v>0.5</v>
      </c>
      <c r="F103">
        <v>0</v>
      </c>
      <c r="G103">
        <v>6</v>
      </c>
      <c r="H103" t="s">
        <v>1146</v>
      </c>
      <c r="I103" t="str">
        <f>IF(E103="P","Required",E103 &amp; IF(Table1[[#This Row],[core_points]]&lt;&gt;1," points"," point"))</f>
        <v>0.5 points</v>
      </c>
    </row>
    <row r="104" spans="1:9">
      <c r="A104" t="s">
        <v>252</v>
      </c>
      <c r="B104" t="s">
        <v>360</v>
      </c>
      <c r="C104">
        <v>1</v>
      </c>
      <c r="D104" t="s">
        <v>253</v>
      </c>
      <c r="E104">
        <v>2</v>
      </c>
      <c r="F104">
        <v>0</v>
      </c>
      <c r="G104">
        <v>6</v>
      </c>
      <c r="H104" t="s">
        <v>1146</v>
      </c>
      <c r="I104" t="str">
        <f>IF(E104="P","Required",E104 &amp; IF(Table1[[#This Row],[core_points]]&lt;&gt;1," points"," point"))</f>
        <v>2 points</v>
      </c>
    </row>
    <row r="105" spans="1:9">
      <c r="A105" t="s">
        <v>256</v>
      </c>
      <c r="B105" t="s">
        <v>360</v>
      </c>
      <c r="C105">
        <v>2</v>
      </c>
      <c r="D105" t="s">
        <v>257</v>
      </c>
      <c r="E105">
        <v>2</v>
      </c>
      <c r="F105">
        <v>0</v>
      </c>
      <c r="G105">
        <v>6</v>
      </c>
      <c r="H105" t="s">
        <v>1146</v>
      </c>
      <c r="I105" t="str">
        <f>IF(E105="P","Required",E105 &amp; IF(Table1[[#This Row],[core_points]]&lt;&gt;1," points"," point"))</f>
        <v>2 points</v>
      </c>
    </row>
    <row r="106" spans="1:9">
      <c r="A106" t="s">
        <v>262</v>
      </c>
      <c r="B106" t="s">
        <v>361</v>
      </c>
      <c r="C106">
        <v>1</v>
      </c>
      <c r="D106" t="s">
        <v>263</v>
      </c>
      <c r="E106">
        <v>0.5</v>
      </c>
      <c r="F106">
        <v>0</v>
      </c>
      <c r="G106">
        <v>6</v>
      </c>
      <c r="H106">
        <v>1</v>
      </c>
      <c r="I106" t="str">
        <f>IF(E106="P","Required",E106 &amp; IF(Table1[[#This Row],[core_points]]&lt;&gt;1," points"," point"))</f>
        <v>0.5 points</v>
      </c>
    </row>
    <row r="107" spans="1:9">
      <c r="A107" t="s">
        <v>268</v>
      </c>
      <c r="B107" t="s">
        <v>362</v>
      </c>
      <c r="C107">
        <v>1</v>
      </c>
      <c r="D107" t="s">
        <v>269</v>
      </c>
      <c r="E107">
        <v>2</v>
      </c>
      <c r="F107">
        <v>2</v>
      </c>
      <c r="G107">
        <v>6</v>
      </c>
      <c r="H107" t="s">
        <v>1146</v>
      </c>
      <c r="I107" t="str">
        <f>IF(E107="P","Required",E107 &amp; IF(Table1[[#This Row],[core_points]]&lt;&gt;1," points"," point"))</f>
        <v>2 points</v>
      </c>
    </row>
    <row r="108" spans="1:9">
      <c r="A108" t="s">
        <v>506</v>
      </c>
      <c r="B108" t="s">
        <v>363</v>
      </c>
      <c r="C108">
        <v>1</v>
      </c>
      <c r="D108" t="s">
        <v>273</v>
      </c>
      <c r="E108">
        <v>2</v>
      </c>
      <c r="F108">
        <v>0</v>
      </c>
      <c r="G108">
        <v>6</v>
      </c>
      <c r="H108" t="s">
        <v>1146</v>
      </c>
      <c r="I108" t="str">
        <f>IF(E108="P","Required",E108 &amp; IF(Table1[[#This Row],[core_points]]&lt;&gt;1," points"," point"))</f>
        <v>2 points</v>
      </c>
    </row>
    <row r="109" spans="1:9">
      <c r="A109" t="s">
        <v>507</v>
      </c>
      <c r="B109" t="s">
        <v>364</v>
      </c>
      <c r="C109">
        <v>1</v>
      </c>
      <c r="D109" t="s">
        <v>277</v>
      </c>
      <c r="E109">
        <v>2</v>
      </c>
      <c r="F109">
        <v>0</v>
      </c>
      <c r="G109">
        <v>6</v>
      </c>
      <c r="H109" t="s">
        <v>1146</v>
      </c>
      <c r="I109" t="str">
        <f>IF(E109="P","Required",E109 &amp; IF(Table1[[#This Row],[core_points]]&lt;&gt;1," points"," point"))</f>
        <v>2 points</v>
      </c>
    </row>
    <row r="110" spans="1:9">
      <c r="A110" t="s">
        <v>508</v>
      </c>
      <c r="B110" t="s">
        <v>364</v>
      </c>
      <c r="C110">
        <v>2</v>
      </c>
      <c r="D110" t="s">
        <v>281</v>
      </c>
      <c r="E110">
        <v>2</v>
      </c>
      <c r="F110">
        <v>0</v>
      </c>
      <c r="G110">
        <v>6</v>
      </c>
      <c r="H110" t="s">
        <v>1146</v>
      </c>
      <c r="I110" t="str">
        <f>IF(E110="P","Required",E110 &amp; IF(Table1[[#This Row],[core_points]]&lt;&gt;1," points"," point"))</f>
        <v>2 points</v>
      </c>
    </row>
    <row r="111" spans="1:9">
      <c r="A111" t="s">
        <v>509</v>
      </c>
      <c r="B111" t="s">
        <v>364</v>
      </c>
      <c r="C111">
        <v>3</v>
      </c>
      <c r="D111" t="s">
        <v>285</v>
      </c>
      <c r="E111">
        <v>2</v>
      </c>
      <c r="F111">
        <v>0</v>
      </c>
      <c r="G111">
        <v>6</v>
      </c>
      <c r="H111" t="s">
        <v>1146</v>
      </c>
      <c r="I111" t="str">
        <f>IF(E111="P","Required",E111 &amp; IF(Table1[[#This Row],[core_points]]&lt;&gt;1," points"," point"))</f>
        <v>2 points</v>
      </c>
    </row>
    <row r="112" spans="1:9">
      <c r="A112" t="s">
        <v>298</v>
      </c>
      <c r="B112" t="s">
        <v>302</v>
      </c>
      <c r="C112">
        <v>1</v>
      </c>
      <c r="D112" t="s">
        <v>299</v>
      </c>
      <c r="E112" t="s">
        <v>346</v>
      </c>
      <c r="F112">
        <v>0</v>
      </c>
      <c r="G112">
        <v>7</v>
      </c>
      <c r="H112" t="s">
        <v>1146</v>
      </c>
      <c r="I112" t="str">
        <f>IF(E112="P","Required",E112 &amp; IF(Table1[[#This Row],[core_points]]&lt;&gt;1," points"," point"))</f>
        <v>Required</v>
      </c>
    </row>
    <row r="113" spans="1:9">
      <c r="A113" t="s">
        <v>424</v>
      </c>
      <c r="B113" t="s">
        <v>302</v>
      </c>
      <c r="C113">
        <v>2</v>
      </c>
      <c r="D113" t="s">
        <v>303</v>
      </c>
      <c r="E113" t="s">
        <v>346</v>
      </c>
      <c r="F113">
        <v>0</v>
      </c>
      <c r="G113">
        <v>7</v>
      </c>
      <c r="H113" t="s">
        <v>1146</v>
      </c>
      <c r="I113" t="str">
        <f>IF(E113="P","Required",E113 &amp; IF(Table1[[#This Row],[core_points]]&lt;&gt;1," points"," point"))</f>
        <v>Required</v>
      </c>
    </row>
    <row r="114" spans="1:9">
      <c r="A114" t="s">
        <v>425</v>
      </c>
      <c r="B114" t="s">
        <v>308</v>
      </c>
      <c r="C114">
        <v>1</v>
      </c>
      <c r="D114" t="s">
        <v>309</v>
      </c>
      <c r="E114">
        <v>1.5</v>
      </c>
      <c r="F114">
        <v>1</v>
      </c>
      <c r="G114">
        <v>7</v>
      </c>
      <c r="H114">
        <v>1</v>
      </c>
      <c r="I114" t="str">
        <f>IF(E114="P","Required",E114 &amp; IF(Table1[[#This Row],[core_points]]&lt;&gt;1," points"," point"))</f>
        <v>1.5 points</v>
      </c>
    </row>
    <row r="115" spans="1:9">
      <c r="A115" t="s">
        <v>426</v>
      </c>
      <c r="B115" t="s">
        <v>314</v>
      </c>
      <c r="C115">
        <v>1</v>
      </c>
      <c r="D115" t="s">
        <v>315</v>
      </c>
      <c r="E115">
        <v>1</v>
      </c>
      <c r="F115">
        <v>0</v>
      </c>
      <c r="G115">
        <v>7</v>
      </c>
      <c r="H115" t="s">
        <v>1146</v>
      </c>
      <c r="I115" t="str">
        <f>IF(E115="P","Required",E115 &amp; IF(Table1[[#This Row],[core_points]]&lt;&gt;1," points"," point"))</f>
        <v>1 point</v>
      </c>
    </row>
    <row r="116" spans="1:9">
      <c r="A116" t="s">
        <v>427</v>
      </c>
      <c r="B116" t="s">
        <v>314</v>
      </c>
      <c r="C116">
        <v>2</v>
      </c>
      <c r="D116" t="s">
        <v>320</v>
      </c>
      <c r="E116">
        <v>2</v>
      </c>
      <c r="F116">
        <v>0</v>
      </c>
      <c r="G116">
        <v>7</v>
      </c>
      <c r="H116" t="s">
        <v>1146</v>
      </c>
      <c r="I116" t="str">
        <f>IF(E116="P","Required",E116 &amp; IF(Table1[[#This Row],[core_points]]&lt;&gt;1," points"," point"))</f>
        <v>2 points</v>
      </c>
    </row>
    <row r="117" spans="1:9">
      <c r="A117" t="s">
        <v>428</v>
      </c>
      <c r="B117" t="s">
        <v>324</v>
      </c>
      <c r="C117">
        <v>1</v>
      </c>
      <c r="D117" t="s">
        <v>325</v>
      </c>
      <c r="E117">
        <v>1</v>
      </c>
      <c r="F117">
        <v>0</v>
      </c>
      <c r="G117">
        <v>7</v>
      </c>
      <c r="H117">
        <v>1</v>
      </c>
      <c r="I117" t="str">
        <f>IF(E117="P","Required",E117 &amp; IF(Table1[[#This Row],[core_points]]&lt;&gt;1," points"," point"))</f>
        <v>1 point</v>
      </c>
    </row>
    <row r="118" spans="1:9">
      <c r="A118" t="s">
        <v>429</v>
      </c>
      <c r="B118" t="s">
        <v>330</v>
      </c>
      <c r="C118">
        <v>1</v>
      </c>
      <c r="D118" t="s">
        <v>331</v>
      </c>
      <c r="E118">
        <v>1</v>
      </c>
      <c r="F118">
        <v>1</v>
      </c>
      <c r="G118">
        <v>7</v>
      </c>
      <c r="H118">
        <v>1</v>
      </c>
      <c r="I118" t="str">
        <f>IF(E118="P","Required",E118 &amp; IF(Table1[[#This Row],[core_points]]&lt;&gt;1," points"," point"))</f>
        <v>1 point</v>
      </c>
    </row>
    <row r="119" spans="1:9">
      <c r="A119" t="s">
        <v>1087</v>
      </c>
      <c r="B119" t="s">
        <v>1088</v>
      </c>
      <c r="C119">
        <v>1</v>
      </c>
      <c r="D119" t="s">
        <v>334</v>
      </c>
      <c r="E119">
        <v>2</v>
      </c>
      <c r="F119">
        <v>0</v>
      </c>
      <c r="G119">
        <v>7</v>
      </c>
      <c r="H119" t="s">
        <v>1146</v>
      </c>
      <c r="I119" t="str">
        <f>IF(E119="P","Required",E119 &amp; IF(Table1[[#This Row],[core_points]]&lt;&gt;1," points"," point"))</f>
        <v>2 points</v>
      </c>
    </row>
    <row r="120" spans="1:9">
      <c r="A120" t="s">
        <v>1089</v>
      </c>
      <c r="B120" t="s">
        <v>1088</v>
      </c>
      <c r="C120">
        <v>2</v>
      </c>
      <c r="D120" t="s">
        <v>337</v>
      </c>
      <c r="E120">
        <v>2</v>
      </c>
      <c r="F120">
        <v>0</v>
      </c>
      <c r="G120">
        <v>7</v>
      </c>
      <c r="H120" t="s">
        <v>1146</v>
      </c>
      <c r="I120" t="str">
        <f>IF(E120="P","Required",E120 &amp; IF(Table1[[#This Row],[core_points]]&lt;&gt;1," points"," point"))</f>
        <v>2 points</v>
      </c>
    </row>
    <row r="121" spans="1:9">
      <c r="A121" t="s">
        <v>501</v>
      </c>
      <c r="B121" t="s">
        <v>339</v>
      </c>
      <c r="C121">
        <v>1</v>
      </c>
      <c r="D121" t="s">
        <v>340</v>
      </c>
      <c r="E121">
        <v>2</v>
      </c>
      <c r="F121">
        <v>0</v>
      </c>
      <c r="G121">
        <v>7</v>
      </c>
      <c r="H121" t="s">
        <v>1146</v>
      </c>
      <c r="I121" t="str">
        <f>IF(E121="P","Required",E121 &amp; IF(Table1[[#This Row],[core_points]]&lt;&gt;1," points"," point"))</f>
        <v>2 points</v>
      </c>
    </row>
    <row r="122" spans="1:9">
      <c r="A122" t="s">
        <v>502</v>
      </c>
      <c r="B122" t="s">
        <v>339</v>
      </c>
      <c r="C122">
        <v>2</v>
      </c>
      <c r="D122" t="s">
        <v>341</v>
      </c>
      <c r="E122">
        <v>3</v>
      </c>
      <c r="F122">
        <v>1</v>
      </c>
      <c r="G122">
        <v>7</v>
      </c>
      <c r="H122" t="s">
        <v>1146</v>
      </c>
      <c r="I122" t="str">
        <f>IF(E122="P","Required",E122 &amp; IF(Table1[[#This Row],[core_points]]&lt;&gt;1," points"," point"))</f>
        <v>3 points</v>
      </c>
    </row>
    <row r="123" spans="1:9">
      <c r="A123" t="s">
        <v>503</v>
      </c>
      <c r="B123" t="s">
        <v>342</v>
      </c>
      <c r="C123">
        <v>1</v>
      </c>
      <c r="D123" t="s">
        <v>343</v>
      </c>
      <c r="E123">
        <v>0.5</v>
      </c>
      <c r="F123">
        <v>0</v>
      </c>
      <c r="G123">
        <v>7</v>
      </c>
      <c r="H123" t="s">
        <v>1146</v>
      </c>
      <c r="I123" t="str">
        <f>IF(E123="P","Required",E123 &amp; IF(Table1[[#This Row],[core_points]]&lt;&gt;1," points"," point"))</f>
        <v>0.5 points</v>
      </c>
    </row>
    <row r="124" spans="1:9">
      <c r="A124" t="s">
        <v>504</v>
      </c>
      <c r="B124" t="s">
        <v>342</v>
      </c>
      <c r="C124">
        <v>2</v>
      </c>
      <c r="D124" t="s">
        <v>344</v>
      </c>
      <c r="E124">
        <v>0.5</v>
      </c>
      <c r="F124">
        <v>0</v>
      </c>
      <c r="G124">
        <v>7</v>
      </c>
      <c r="H124" t="s">
        <v>1146</v>
      </c>
      <c r="I124" t="str">
        <f>IF(E124="P","Required",E124 &amp; IF(Table1[[#This Row],[core_points]]&lt;&gt;1," points"," point"))</f>
        <v>0.5 points</v>
      </c>
    </row>
    <row r="125" spans="1:9">
      <c r="A125" t="s">
        <v>1090</v>
      </c>
      <c r="B125" t="s">
        <v>1091</v>
      </c>
      <c r="C125">
        <v>1</v>
      </c>
      <c r="D125" t="s">
        <v>1092</v>
      </c>
      <c r="E125">
        <v>0.5</v>
      </c>
      <c r="F125">
        <v>0</v>
      </c>
      <c r="G125">
        <v>7</v>
      </c>
      <c r="H125" t="s">
        <v>1146</v>
      </c>
      <c r="I125" t="str">
        <f>IF(E125="P","Required",E125 &amp; IF(Table1[[#This Row],[core_points]]&lt;&gt;1," points"," point"))</f>
        <v>0.5 points</v>
      </c>
    </row>
    <row r="126" spans="1:9">
      <c r="A126" t="s">
        <v>517</v>
      </c>
      <c r="B126" t="s">
        <v>365</v>
      </c>
      <c r="C126">
        <v>1</v>
      </c>
      <c r="D126" t="s">
        <v>366</v>
      </c>
      <c r="E126" t="s">
        <v>346</v>
      </c>
      <c r="F126">
        <v>0</v>
      </c>
      <c r="G126">
        <v>8</v>
      </c>
      <c r="H126" t="s">
        <v>1146</v>
      </c>
      <c r="I126" t="str">
        <f>IF(E126="P","Required",E126 &amp; IF(Table1[[#This Row],[core_points]]&lt;&gt;1," points"," point"))</f>
        <v>Required</v>
      </c>
    </row>
    <row r="127" spans="1:9">
      <c r="A127" t="s">
        <v>518</v>
      </c>
      <c r="B127" t="s">
        <v>365</v>
      </c>
      <c r="C127">
        <v>2</v>
      </c>
      <c r="D127" t="s">
        <v>367</v>
      </c>
      <c r="E127" t="s">
        <v>346</v>
      </c>
      <c r="F127">
        <v>0</v>
      </c>
      <c r="G127">
        <v>8</v>
      </c>
      <c r="H127" t="s">
        <v>1146</v>
      </c>
      <c r="I127" t="str">
        <f>IF(E127="P","Required",E127 &amp; IF(Table1[[#This Row],[core_points]]&lt;&gt;1," points"," point"))</f>
        <v>Required</v>
      </c>
    </row>
    <row r="128" spans="1:9">
      <c r="A128" t="s">
        <v>519</v>
      </c>
      <c r="B128" t="s">
        <v>365</v>
      </c>
      <c r="C128">
        <v>3</v>
      </c>
      <c r="D128" t="s">
        <v>368</v>
      </c>
      <c r="E128" t="s">
        <v>346</v>
      </c>
      <c r="F128">
        <v>0</v>
      </c>
      <c r="G128">
        <v>8</v>
      </c>
      <c r="H128" t="s">
        <v>1146</v>
      </c>
      <c r="I128" t="str">
        <f>IF(E128="P","Required",E128 &amp; IF(Table1[[#This Row],[core_points]]&lt;&gt;1," points"," point"))</f>
        <v>Required</v>
      </c>
    </row>
    <row r="129" spans="1:9">
      <c r="A129" t="s">
        <v>520</v>
      </c>
      <c r="B129" t="s">
        <v>369</v>
      </c>
      <c r="C129">
        <v>1</v>
      </c>
      <c r="D129" t="s">
        <v>370</v>
      </c>
      <c r="E129" t="s">
        <v>346</v>
      </c>
      <c r="F129">
        <v>0</v>
      </c>
      <c r="G129">
        <v>8</v>
      </c>
      <c r="H129" t="s">
        <v>1146</v>
      </c>
      <c r="I129" t="str">
        <f>IF(E129="P","Required",E129 &amp; IF(Table1[[#This Row],[core_points]]&lt;&gt;1," points"," point"))</f>
        <v>Required</v>
      </c>
    </row>
    <row r="130" spans="1:9">
      <c r="A130" t="s">
        <v>521</v>
      </c>
      <c r="B130" t="s">
        <v>369</v>
      </c>
      <c r="C130">
        <v>2</v>
      </c>
      <c r="D130" t="s">
        <v>371</v>
      </c>
      <c r="E130" t="s">
        <v>346</v>
      </c>
      <c r="F130">
        <v>0</v>
      </c>
      <c r="G130">
        <v>8</v>
      </c>
      <c r="H130" t="s">
        <v>1146</v>
      </c>
      <c r="I130" t="str">
        <f>IF(E130="P","Required",E130 &amp; IF(Table1[[#This Row],[core_points]]&lt;&gt;1," points"," point"))</f>
        <v>Required</v>
      </c>
    </row>
    <row r="131" spans="1:9">
      <c r="A131" t="s">
        <v>522</v>
      </c>
      <c r="B131" t="s">
        <v>369</v>
      </c>
      <c r="C131">
        <v>3</v>
      </c>
      <c r="D131" t="s">
        <v>479</v>
      </c>
      <c r="E131" t="s">
        <v>346</v>
      </c>
      <c r="F131">
        <v>0</v>
      </c>
      <c r="G131">
        <v>8</v>
      </c>
      <c r="H131" t="s">
        <v>1146</v>
      </c>
      <c r="I131" t="str">
        <f>IF(E131="P","Required",E131 &amp; IF(Table1[[#This Row],[core_points]]&lt;&gt;1," points"," point"))</f>
        <v>Required</v>
      </c>
    </row>
    <row r="132" spans="1:9">
      <c r="A132" t="s">
        <v>523</v>
      </c>
      <c r="B132" t="s">
        <v>372</v>
      </c>
      <c r="C132">
        <v>1</v>
      </c>
      <c r="D132" t="s">
        <v>373</v>
      </c>
      <c r="E132" t="s">
        <v>346</v>
      </c>
      <c r="F132">
        <v>0</v>
      </c>
      <c r="G132">
        <v>8</v>
      </c>
      <c r="H132" t="s">
        <v>1146</v>
      </c>
      <c r="I132" t="str">
        <f>IF(E132="P","Required",E132 &amp; IF(Table1[[#This Row],[core_points]]&lt;&gt;1," points"," point"))</f>
        <v>Required</v>
      </c>
    </row>
    <row r="133" spans="1:9">
      <c r="A133" t="s">
        <v>524</v>
      </c>
      <c r="B133" t="s">
        <v>372</v>
      </c>
      <c r="C133">
        <v>2</v>
      </c>
      <c r="D133" t="s">
        <v>374</v>
      </c>
      <c r="E133" t="s">
        <v>346</v>
      </c>
      <c r="F133">
        <v>0</v>
      </c>
      <c r="G133">
        <v>8</v>
      </c>
      <c r="H133" t="s">
        <v>1146</v>
      </c>
      <c r="I133" t="str">
        <f>IF(E133="P","Required",E133 &amp; IF(Table1[[#This Row],[core_points]]&lt;&gt;1," points"," point"))</f>
        <v>Required</v>
      </c>
    </row>
    <row r="134" spans="1:9">
      <c r="A134" t="s">
        <v>525</v>
      </c>
      <c r="B134" t="s">
        <v>375</v>
      </c>
      <c r="C134">
        <v>1</v>
      </c>
      <c r="D134" t="s">
        <v>376</v>
      </c>
      <c r="E134">
        <v>2</v>
      </c>
      <c r="F134">
        <v>0</v>
      </c>
      <c r="G134">
        <v>8</v>
      </c>
      <c r="H134" t="s">
        <v>1146</v>
      </c>
      <c r="I134" t="str">
        <f>IF(E134="P","Required",E134 &amp; IF(Table1[[#This Row],[core_points]]&lt;&gt;1," points"," point"))</f>
        <v>2 points</v>
      </c>
    </row>
    <row r="135" spans="1:9">
      <c r="A135" t="s">
        <v>526</v>
      </c>
      <c r="B135" t="s">
        <v>377</v>
      </c>
      <c r="C135">
        <v>1</v>
      </c>
      <c r="D135" t="s">
        <v>378</v>
      </c>
      <c r="E135">
        <v>1</v>
      </c>
      <c r="F135">
        <v>0</v>
      </c>
      <c r="G135">
        <v>8</v>
      </c>
      <c r="H135" t="s">
        <v>1146</v>
      </c>
      <c r="I135" t="str">
        <f>IF(E135="P","Required",E135 &amp; IF(Table1[[#This Row],[core_points]]&lt;&gt;1," points"," point"))</f>
        <v>1 point</v>
      </c>
    </row>
    <row r="136" spans="1:9">
      <c r="A136" t="s">
        <v>527</v>
      </c>
      <c r="B136" t="s">
        <v>377</v>
      </c>
      <c r="C136">
        <v>2</v>
      </c>
      <c r="D136" t="s">
        <v>379</v>
      </c>
      <c r="E136">
        <v>1</v>
      </c>
      <c r="F136">
        <v>0</v>
      </c>
      <c r="G136">
        <v>8</v>
      </c>
      <c r="H136" t="s">
        <v>1146</v>
      </c>
      <c r="I136" t="str">
        <f>IF(E136="P","Required",E136 &amp; IF(Table1[[#This Row],[core_points]]&lt;&gt;1," points"," point"))</f>
        <v>1 point</v>
      </c>
    </row>
    <row r="137" spans="1:9">
      <c r="A137" t="s">
        <v>528</v>
      </c>
      <c r="B137" t="s">
        <v>380</v>
      </c>
      <c r="C137">
        <v>1</v>
      </c>
      <c r="D137" t="s">
        <v>381</v>
      </c>
      <c r="E137">
        <v>2</v>
      </c>
      <c r="F137">
        <v>0</v>
      </c>
      <c r="G137">
        <v>8</v>
      </c>
      <c r="H137" t="s">
        <v>1146</v>
      </c>
      <c r="I137" t="str">
        <f>IF(E137="P","Required",E137 &amp; IF(Table1[[#This Row],[core_points]]&lt;&gt;1," points"," point"))</f>
        <v>2 points</v>
      </c>
    </row>
    <row r="138" spans="1:9">
      <c r="A138" t="s">
        <v>529</v>
      </c>
      <c r="B138" t="s">
        <v>380</v>
      </c>
      <c r="C138">
        <v>2</v>
      </c>
      <c r="D138" t="s">
        <v>382</v>
      </c>
      <c r="E138">
        <v>2</v>
      </c>
      <c r="F138">
        <v>1</v>
      </c>
      <c r="G138">
        <v>8</v>
      </c>
      <c r="H138" t="s">
        <v>1146</v>
      </c>
      <c r="I138" t="str">
        <f>IF(E138="P","Required",E138 &amp; IF(Table1[[#This Row],[core_points]]&lt;&gt;1," points"," point"))</f>
        <v>2 points</v>
      </c>
    </row>
    <row r="139" spans="1:9">
      <c r="A139" t="s">
        <v>530</v>
      </c>
      <c r="B139" t="s">
        <v>383</v>
      </c>
      <c r="C139">
        <v>1</v>
      </c>
      <c r="D139" t="s">
        <v>384</v>
      </c>
      <c r="E139">
        <v>1</v>
      </c>
      <c r="F139">
        <v>0</v>
      </c>
      <c r="G139">
        <v>8</v>
      </c>
      <c r="H139" t="s">
        <v>1146</v>
      </c>
      <c r="I139" t="str">
        <f>IF(E139="P","Required",E139 &amp; IF(Table1[[#This Row],[core_points]]&lt;&gt;1," points"," point"))</f>
        <v>1 point</v>
      </c>
    </row>
    <row r="140" spans="1:9">
      <c r="A140" t="s">
        <v>531</v>
      </c>
      <c r="B140" t="s">
        <v>383</v>
      </c>
      <c r="C140">
        <v>2</v>
      </c>
      <c r="D140" t="s">
        <v>385</v>
      </c>
      <c r="E140">
        <v>1</v>
      </c>
      <c r="F140">
        <v>0</v>
      </c>
      <c r="G140">
        <v>8</v>
      </c>
      <c r="H140" t="s">
        <v>1146</v>
      </c>
      <c r="I140" t="str">
        <f>IF(E140="P","Required",E140 &amp; IF(Table1[[#This Row],[core_points]]&lt;&gt;1," points"," point"))</f>
        <v>1 point</v>
      </c>
    </row>
    <row r="141" spans="1:9">
      <c r="A141" t="s">
        <v>532</v>
      </c>
      <c r="B141" t="s">
        <v>383</v>
      </c>
      <c r="C141">
        <v>3</v>
      </c>
      <c r="D141" t="s">
        <v>386</v>
      </c>
      <c r="E141">
        <v>1</v>
      </c>
      <c r="F141">
        <v>0</v>
      </c>
      <c r="G141">
        <v>8</v>
      </c>
      <c r="H141" t="s">
        <v>1146</v>
      </c>
      <c r="I141" t="str">
        <f>IF(E141="P","Required",E141 &amp; IF(Table1[[#This Row],[core_points]]&lt;&gt;1," points"," point"))</f>
        <v>1 point</v>
      </c>
    </row>
    <row r="142" spans="1:9">
      <c r="A142" t="s">
        <v>533</v>
      </c>
      <c r="B142" t="s">
        <v>387</v>
      </c>
      <c r="C142">
        <v>1</v>
      </c>
      <c r="D142" t="s">
        <v>388</v>
      </c>
      <c r="E142">
        <v>1</v>
      </c>
      <c r="F142">
        <v>0</v>
      </c>
      <c r="G142">
        <v>8</v>
      </c>
      <c r="H142" t="s">
        <v>1146</v>
      </c>
      <c r="I142" t="str">
        <f>IF(E142="P","Required",E142 &amp; IF(Table1[[#This Row],[core_points]]&lt;&gt;1," points"," point"))</f>
        <v>1 point</v>
      </c>
    </row>
    <row r="143" spans="1:9">
      <c r="A143" t="s">
        <v>534</v>
      </c>
      <c r="B143" t="s">
        <v>387</v>
      </c>
      <c r="C143">
        <v>2</v>
      </c>
      <c r="D143" t="s">
        <v>389</v>
      </c>
      <c r="E143">
        <v>1</v>
      </c>
      <c r="F143">
        <v>0</v>
      </c>
      <c r="G143">
        <v>8</v>
      </c>
      <c r="H143" t="s">
        <v>1146</v>
      </c>
      <c r="I143" t="str">
        <f>IF(E143="P","Required",E143 &amp; IF(Table1[[#This Row],[core_points]]&lt;&gt;1," points"," point"))</f>
        <v>1 point</v>
      </c>
    </row>
    <row r="144" spans="1:9">
      <c r="A144" t="s">
        <v>535</v>
      </c>
      <c r="B144" t="s">
        <v>390</v>
      </c>
      <c r="C144">
        <v>1</v>
      </c>
      <c r="D144" t="s">
        <v>480</v>
      </c>
      <c r="E144">
        <v>2</v>
      </c>
      <c r="F144">
        <v>0</v>
      </c>
      <c r="G144">
        <v>8</v>
      </c>
      <c r="H144" t="s">
        <v>1146</v>
      </c>
      <c r="I144" t="str">
        <f>IF(E144="P","Required",E144 &amp; IF(Table1[[#This Row],[core_points]]&lt;&gt;1," points"," point"))</f>
        <v>2 points</v>
      </c>
    </row>
    <row r="145" spans="1:9">
      <c r="A145" t="s">
        <v>536</v>
      </c>
      <c r="B145" t="s">
        <v>391</v>
      </c>
      <c r="C145">
        <v>1</v>
      </c>
      <c r="D145" t="s">
        <v>392</v>
      </c>
      <c r="E145">
        <v>2</v>
      </c>
      <c r="F145">
        <v>0</v>
      </c>
      <c r="G145">
        <v>8</v>
      </c>
      <c r="H145" t="s">
        <v>1146</v>
      </c>
      <c r="I145" t="str">
        <f>IF(E145="P","Required",E145 &amp; IF(Table1[[#This Row],[core_points]]&lt;&gt;1," points"," point"))</f>
        <v>2 points</v>
      </c>
    </row>
    <row r="146" spans="1:9">
      <c r="A146" t="s">
        <v>537</v>
      </c>
      <c r="B146" t="s">
        <v>393</v>
      </c>
      <c r="C146">
        <v>1</v>
      </c>
      <c r="D146" t="s">
        <v>394</v>
      </c>
      <c r="E146">
        <v>0.5</v>
      </c>
      <c r="F146">
        <v>0</v>
      </c>
      <c r="G146">
        <v>8</v>
      </c>
      <c r="H146">
        <v>1</v>
      </c>
      <c r="I146" t="str">
        <f>IF(E146="P","Required",E146 &amp; IF(Table1[[#This Row],[core_points]]&lt;&gt;1," points"," point"))</f>
        <v>0.5 points</v>
      </c>
    </row>
    <row r="147" spans="1:9">
      <c r="A147" t="s">
        <v>538</v>
      </c>
      <c r="B147" t="s">
        <v>393</v>
      </c>
      <c r="C147">
        <v>2</v>
      </c>
      <c r="D147" t="s">
        <v>1093</v>
      </c>
      <c r="E147">
        <v>0.5</v>
      </c>
      <c r="F147">
        <v>0</v>
      </c>
      <c r="G147">
        <v>8</v>
      </c>
      <c r="H147">
        <v>1</v>
      </c>
      <c r="I147" t="str">
        <f>IF(E147="P","Required",E147 &amp; IF(Table1[[#This Row],[core_points]]&lt;&gt;1," points"," point"))</f>
        <v>0.5 points</v>
      </c>
    </row>
    <row r="148" spans="1:9">
      <c r="A148" t="s">
        <v>539</v>
      </c>
      <c r="B148" t="s">
        <v>395</v>
      </c>
      <c r="C148">
        <v>1</v>
      </c>
      <c r="D148" t="s">
        <v>487</v>
      </c>
      <c r="E148">
        <v>1</v>
      </c>
      <c r="F148">
        <v>0</v>
      </c>
      <c r="G148">
        <v>8</v>
      </c>
      <c r="H148" t="s">
        <v>1146</v>
      </c>
      <c r="I148" t="str">
        <f>IF(E148="P","Required",E148 &amp; IF(Table1[[#This Row],[core_points]]&lt;&gt;1," points"," point"))</f>
        <v>1 point</v>
      </c>
    </row>
    <row r="149" spans="1:9">
      <c r="A149" t="s">
        <v>540</v>
      </c>
      <c r="B149" t="s">
        <v>395</v>
      </c>
      <c r="C149">
        <v>2</v>
      </c>
      <c r="D149" t="s">
        <v>488</v>
      </c>
      <c r="E149">
        <v>1</v>
      </c>
      <c r="F149">
        <v>0</v>
      </c>
      <c r="G149">
        <v>8</v>
      </c>
      <c r="H149" t="s">
        <v>1146</v>
      </c>
      <c r="I149" t="str">
        <f>IF(E149="P","Required",E149 &amp; IF(Table1[[#This Row],[core_points]]&lt;&gt;1," points"," point"))</f>
        <v>1 point</v>
      </c>
    </row>
    <row r="150" spans="1:9">
      <c r="A150" t="s">
        <v>12</v>
      </c>
      <c r="B150" t="s">
        <v>396</v>
      </c>
      <c r="C150">
        <v>1</v>
      </c>
      <c r="D150" t="s">
        <v>13</v>
      </c>
      <c r="E150" t="s">
        <v>346</v>
      </c>
      <c r="F150">
        <v>0</v>
      </c>
      <c r="G150">
        <v>9</v>
      </c>
      <c r="H150" t="s">
        <v>1146</v>
      </c>
      <c r="I150" t="str">
        <f>IF(E150="P","Required",E150 &amp; IF(Table1[[#This Row],[core_points]]&lt;&gt;1," points"," point"))</f>
        <v>Required</v>
      </c>
    </row>
    <row r="151" spans="1:9">
      <c r="A151" t="s">
        <v>18</v>
      </c>
      <c r="B151" t="s">
        <v>397</v>
      </c>
      <c r="C151">
        <v>1</v>
      </c>
      <c r="D151" t="s">
        <v>19</v>
      </c>
      <c r="E151" t="s">
        <v>346</v>
      </c>
      <c r="F151">
        <v>0</v>
      </c>
      <c r="G151">
        <v>9</v>
      </c>
      <c r="H151" t="s">
        <v>1146</v>
      </c>
      <c r="I151" t="str">
        <f>IF(E151="P","Required",E151 &amp; IF(Table1[[#This Row],[core_points]]&lt;&gt;1," points"," point"))</f>
        <v>Required</v>
      </c>
    </row>
    <row r="152" spans="1:9">
      <c r="A152" t="s">
        <v>24</v>
      </c>
      <c r="B152" t="s">
        <v>397</v>
      </c>
      <c r="C152">
        <v>2</v>
      </c>
      <c r="D152" t="s">
        <v>25</v>
      </c>
      <c r="E152" t="s">
        <v>346</v>
      </c>
      <c r="F152">
        <v>0</v>
      </c>
      <c r="G152">
        <v>9</v>
      </c>
      <c r="H152" t="s">
        <v>1146</v>
      </c>
      <c r="I152" t="str">
        <f>IF(E152="P","Required",E152 &amp; IF(Table1[[#This Row],[core_points]]&lt;&gt;1," points"," point"))</f>
        <v>Required</v>
      </c>
    </row>
    <row r="153" spans="1:9">
      <c r="A153" t="s">
        <v>30</v>
      </c>
      <c r="B153" t="s">
        <v>398</v>
      </c>
      <c r="C153">
        <v>1</v>
      </c>
      <c r="D153" t="s">
        <v>31</v>
      </c>
      <c r="E153">
        <v>0.5</v>
      </c>
      <c r="F153">
        <v>0</v>
      </c>
      <c r="G153">
        <v>9</v>
      </c>
      <c r="H153" t="s">
        <v>1146</v>
      </c>
      <c r="I153" t="str">
        <f>IF(E153="P","Required",E153 &amp; IF(Table1[[#This Row],[core_points]]&lt;&gt;1," points"," point"))</f>
        <v>0.5 points</v>
      </c>
    </row>
    <row r="154" spans="1:9">
      <c r="A154" t="s">
        <v>35</v>
      </c>
      <c r="B154" t="s">
        <v>398</v>
      </c>
      <c r="C154">
        <v>2</v>
      </c>
      <c r="D154" t="s">
        <v>36</v>
      </c>
      <c r="E154">
        <v>0.5</v>
      </c>
      <c r="F154">
        <v>0</v>
      </c>
      <c r="G154">
        <v>9</v>
      </c>
      <c r="H154" t="s">
        <v>1146</v>
      </c>
      <c r="I154" t="str">
        <f>IF(E154="P","Required",E154 &amp; IF(Table1[[#This Row],[core_points]]&lt;&gt;1," points"," point"))</f>
        <v>0.5 points</v>
      </c>
    </row>
    <row r="155" spans="1:9">
      <c r="A155" t="s">
        <v>41</v>
      </c>
      <c r="B155" t="s">
        <v>398</v>
      </c>
      <c r="C155">
        <v>3</v>
      </c>
      <c r="D155" t="s">
        <v>42</v>
      </c>
      <c r="E155">
        <v>0.5</v>
      </c>
      <c r="F155">
        <v>0</v>
      </c>
      <c r="G155">
        <v>9</v>
      </c>
      <c r="H155" t="s">
        <v>1146</v>
      </c>
      <c r="I155" t="str">
        <f>IF(E155="P","Required",E155 &amp; IF(Table1[[#This Row],[core_points]]&lt;&gt;1," points"," point"))</f>
        <v>0.5 points</v>
      </c>
    </row>
    <row r="156" spans="1:9">
      <c r="A156" t="s">
        <v>47</v>
      </c>
      <c r="B156" t="s">
        <v>398</v>
      </c>
      <c r="C156">
        <v>4</v>
      </c>
      <c r="D156" t="s">
        <v>481</v>
      </c>
      <c r="E156">
        <v>0.5</v>
      </c>
      <c r="F156">
        <v>0</v>
      </c>
      <c r="G156">
        <v>9</v>
      </c>
      <c r="H156" t="s">
        <v>1146</v>
      </c>
      <c r="I156" t="str">
        <f>IF(E156="P","Required",E156 &amp; IF(Table1[[#This Row],[core_points]]&lt;&gt;1," points"," point"))</f>
        <v>0.5 points</v>
      </c>
    </row>
    <row r="157" spans="1:9">
      <c r="A157" t="s">
        <v>52</v>
      </c>
      <c r="B157" t="s">
        <v>399</v>
      </c>
      <c r="C157">
        <v>1</v>
      </c>
      <c r="D157" t="s">
        <v>53</v>
      </c>
      <c r="E157">
        <v>0.5</v>
      </c>
      <c r="F157">
        <v>0</v>
      </c>
      <c r="G157">
        <v>9</v>
      </c>
      <c r="H157" t="s">
        <v>1146</v>
      </c>
      <c r="I157" t="str">
        <f>IF(E157="P","Required",E157 &amp; IF(Table1[[#This Row],[core_points]]&lt;&gt;1," points"," point"))</f>
        <v>0.5 points</v>
      </c>
    </row>
    <row r="158" spans="1:9">
      <c r="A158" t="s">
        <v>58</v>
      </c>
      <c r="B158" t="s">
        <v>399</v>
      </c>
      <c r="C158">
        <v>2</v>
      </c>
      <c r="D158" t="s">
        <v>59</v>
      </c>
      <c r="E158">
        <v>0.5</v>
      </c>
      <c r="F158">
        <v>0</v>
      </c>
      <c r="G158">
        <v>9</v>
      </c>
      <c r="H158" t="s">
        <v>1146</v>
      </c>
      <c r="I158" t="str">
        <f>IF(E158="P","Required",E158 &amp; IF(Table1[[#This Row],[core_points]]&lt;&gt;1," points"," point"))</f>
        <v>0.5 points</v>
      </c>
    </row>
    <row r="159" spans="1:9">
      <c r="A159" t="s">
        <v>64</v>
      </c>
      <c r="B159" t="s">
        <v>400</v>
      </c>
      <c r="C159">
        <v>1</v>
      </c>
      <c r="D159" t="s">
        <v>65</v>
      </c>
      <c r="E159">
        <v>1</v>
      </c>
      <c r="F159">
        <v>0</v>
      </c>
      <c r="G159">
        <v>9</v>
      </c>
      <c r="H159" t="s">
        <v>1146</v>
      </c>
      <c r="I159" t="str">
        <f>IF(E159="P","Required",E159 &amp; IF(Table1[[#This Row],[core_points]]&lt;&gt;1," points"," point"))</f>
        <v>1 point</v>
      </c>
    </row>
    <row r="160" spans="1:9">
      <c r="A160" t="s">
        <v>70</v>
      </c>
      <c r="B160" t="s">
        <v>401</v>
      </c>
      <c r="C160">
        <v>1</v>
      </c>
      <c r="D160" t="s">
        <v>71</v>
      </c>
      <c r="E160">
        <v>0.5</v>
      </c>
      <c r="F160">
        <v>0</v>
      </c>
      <c r="G160">
        <v>9</v>
      </c>
      <c r="H160" t="s">
        <v>1146</v>
      </c>
      <c r="I160" t="str">
        <f>IF(E160="P","Required",E160 &amp; IF(Table1[[#This Row],[core_points]]&lt;&gt;1," points"," point"))</f>
        <v>0.5 points</v>
      </c>
    </row>
    <row r="161" spans="1:9">
      <c r="A161" t="s">
        <v>76</v>
      </c>
      <c r="B161" t="s">
        <v>401</v>
      </c>
      <c r="C161">
        <v>2</v>
      </c>
      <c r="D161" t="s">
        <v>77</v>
      </c>
      <c r="E161">
        <v>0.5</v>
      </c>
      <c r="F161">
        <v>0</v>
      </c>
      <c r="G161">
        <v>9</v>
      </c>
      <c r="H161" t="s">
        <v>1146</v>
      </c>
      <c r="I161" t="str">
        <f>IF(E161="P","Required",E161 &amp; IF(Table1[[#This Row],[core_points]]&lt;&gt;1," points"," point"))</f>
        <v>0.5 points</v>
      </c>
    </row>
    <row r="162" spans="1:9">
      <c r="A162" t="s">
        <v>80</v>
      </c>
      <c r="B162" t="s">
        <v>402</v>
      </c>
      <c r="C162">
        <v>1</v>
      </c>
      <c r="D162" t="s">
        <v>81</v>
      </c>
      <c r="E162">
        <v>2</v>
      </c>
      <c r="F162">
        <v>0</v>
      </c>
      <c r="G162">
        <v>9</v>
      </c>
      <c r="H162" t="s">
        <v>1146</v>
      </c>
      <c r="I162" t="str">
        <f>IF(E162="P","Required",E162 &amp; IF(Table1[[#This Row],[core_points]]&lt;&gt;1," points"," point"))</f>
        <v>2 points</v>
      </c>
    </row>
    <row r="163" spans="1:9">
      <c r="A163" t="s">
        <v>85</v>
      </c>
      <c r="B163" t="s">
        <v>403</v>
      </c>
      <c r="C163">
        <v>1</v>
      </c>
      <c r="D163" t="s">
        <v>86</v>
      </c>
      <c r="E163">
        <v>0.5</v>
      </c>
      <c r="F163">
        <v>0</v>
      </c>
      <c r="G163">
        <v>9</v>
      </c>
      <c r="H163" t="s">
        <v>1146</v>
      </c>
      <c r="I163" t="str">
        <f>IF(E163="P","Required",E163 &amp; IF(Table1[[#This Row],[core_points]]&lt;&gt;1," points"," point"))</f>
        <v>0.5 points</v>
      </c>
    </row>
    <row r="164" spans="1:9">
      <c r="A164" t="s">
        <v>89</v>
      </c>
      <c r="B164" t="s">
        <v>404</v>
      </c>
      <c r="C164">
        <v>1</v>
      </c>
      <c r="D164" t="s">
        <v>90</v>
      </c>
      <c r="E164">
        <v>2</v>
      </c>
      <c r="F164">
        <v>0</v>
      </c>
      <c r="G164">
        <v>9</v>
      </c>
      <c r="H164" t="s">
        <v>1146</v>
      </c>
      <c r="I164" t="str">
        <f>IF(E164="P","Required",E164 &amp; IF(Table1[[#This Row],[core_points]]&lt;&gt;1," points"," point"))</f>
        <v>2 points</v>
      </c>
    </row>
    <row r="165" spans="1:9">
      <c r="A165" t="s">
        <v>94</v>
      </c>
      <c r="B165" t="s">
        <v>404</v>
      </c>
      <c r="C165">
        <v>2</v>
      </c>
      <c r="D165" t="s">
        <v>95</v>
      </c>
      <c r="E165">
        <v>2</v>
      </c>
      <c r="F165">
        <v>0</v>
      </c>
      <c r="G165">
        <v>9</v>
      </c>
      <c r="H165" t="s">
        <v>1146</v>
      </c>
      <c r="I165" t="str">
        <f>IF(E165="P","Required",E165 &amp; IF(Table1[[#This Row],[core_points]]&lt;&gt;1," points"," point"))</f>
        <v>2 points</v>
      </c>
    </row>
    <row r="166" spans="1:9">
      <c r="A166" t="s">
        <v>100</v>
      </c>
      <c r="B166" t="s">
        <v>405</v>
      </c>
      <c r="C166">
        <v>1</v>
      </c>
      <c r="D166" t="s">
        <v>101</v>
      </c>
      <c r="E166">
        <v>1</v>
      </c>
      <c r="F166">
        <v>0</v>
      </c>
      <c r="G166">
        <v>9</v>
      </c>
      <c r="H166" t="s">
        <v>1146</v>
      </c>
      <c r="I166" t="str">
        <f>IF(E166="P","Required",E166 &amp; IF(Table1[[#This Row],[core_points]]&lt;&gt;1," points"," point"))</f>
        <v>1 point</v>
      </c>
    </row>
    <row r="167" spans="1:9">
      <c r="A167" t="s">
        <v>106</v>
      </c>
      <c r="B167" t="s">
        <v>405</v>
      </c>
      <c r="C167">
        <v>2</v>
      </c>
      <c r="D167" t="s">
        <v>107</v>
      </c>
      <c r="E167">
        <v>1</v>
      </c>
      <c r="F167">
        <v>0</v>
      </c>
      <c r="G167">
        <v>9</v>
      </c>
      <c r="H167" t="s">
        <v>1146</v>
      </c>
      <c r="I167" t="str">
        <f>IF(E167="P","Required",E167 &amp; IF(Table1[[#This Row],[core_points]]&lt;&gt;1," points"," point"))</f>
        <v>1 point</v>
      </c>
    </row>
    <row r="168" spans="1:9">
      <c r="A168" t="s">
        <v>112</v>
      </c>
      <c r="B168" t="s">
        <v>406</v>
      </c>
      <c r="C168">
        <v>1</v>
      </c>
      <c r="D168" t="s">
        <v>113</v>
      </c>
      <c r="E168">
        <v>0.5</v>
      </c>
      <c r="F168">
        <v>0</v>
      </c>
      <c r="G168">
        <v>9</v>
      </c>
      <c r="H168" t="s">
        <v>1146</v>
      </c>
      <c r="I168" t="str">
        <f>IF(E168="P","Required",E168 &amp; IF(Table1[[#This Row],[core_points]]&lt;&gt;1," points"," point"))</f>
        <v>0.5 points</v>
      </c>
    </row>
    <row r="169" spans="1:9">
      <c r="A169" t="s">
        <v>118</v>
      </c>
      <c r="B169" t="s">
        <v>406</v>
      </c>
      <c r="C169">
        <v>2</v>
      </c>
      <c r="D169" t="s">
        <v>119</v>
      </c>
      <c r="E169">
        <v>0.5</v>
      </c>
      <c r="F169">
        <v>0</v>
      </c>
      <c r="G169">
        <v>9</v>
      </c>
      <c r="H169" t="s">
        <v>1146</v>
      </c>
      <c r="I169" t="str">
        <f>IF(E169="P","Required",E169 &amp; IF(Table1[[#This Row],[core_points]]&lt;&gt;1," points"," point"))</f>
        <v>0.5 points</v>
      </c>
    </row>
    <row r="170" spans="1:9">
      <c r="A170" t="s">
        <v>137</v>
      </c>
      <c r="B170" t="s">
        <v>407</v>
      </c>
      <c r="C170">
        <v>1</v>
      </c>
      <c r="D170" t="s">
        <v>138</v>
      </c>
      <c r="E170" t="s">
        <v>346</v>
      </c>
      <c r="F170">
        <v>0</v>
      </c>
      <c r="G170">
        <v>10</v>
      </c>
      <c r="H170" t="s">
        <v>1146</v>
      </c>
      <c r="I170" t="str">
        <f>IF(E170="P","Required",E170 &amp; IF(Table1[[#This Row],[core_points]]&lt;&gt;1," points"," point"))</f>
        <v>Required</v>
      </c>
    </row>
    <row r="171" spans="1:9">
      <c r="A171" t="s">
        <v>142</v>
      </c>
      <c r="B171" t="s">
        <v>408</v>
      </c>
      <c r="C171">
        <v>1</v>
      </c>
      <c r="D171" t="s">
        <v>143</v>
      </c>
      <c r="E171" t="s">
        <v>346</v>
      </c>
      <c r="F171">
        <v>0</v>
      </c>
      <c r="G171">
        <v>10</v>
      </c>
      <c r="H171" t="s">
        <v>1146</v>
      </c>
      <c r="I171" t="str">
        <f>IF(E171="P","Required",E171 &amp; IF(Table1[[#This Row],[core_points]]&lt;&gt;1," points"," point"))</f>
        <v>Required</v>
      </c>
    </row>
    <row r="172" spans="1:9">
      <c r="A172" t="s">
        <v>146</v>
      </c>
      <c r="B172" t="s">
        <v>408</v>
      </c>
      <c r="C172">
        <v>2</v>
      </c>
      <c r="D172" t="s">
        <v>147</v>
      </c>
      <c r="E172" t="s">
        <v>346</v>
      </c>
      <c r="F172">
        <v>0</v>
      </c>
      <c r="G172">
        <v>10</v>
      </c>
      <c r="H172" t="s">
        <v>1146</v>
      </c>
      <c r="I172" t="str">
        <f>IF(E172="P","Required",E172 &amp; IF(Table1[[#This Row],[core_points]]&lt;&gt;1," points"," point"))</f>
        <v>Required</v>
      </c>
    </row>
    <row r="173" spans="1:9">
      <c r="A173" t="s">
        <v>150</v>
      </c>
      <c r="B173" t="s">
        <v>409</v>
      </c>
      <c r="C173">
        <v>1</v>
      </c>
      <c r="D173" t="s">
        <v>151</v>
      </c>
      <c r="E173" t="s">
        <v>346</v>
      </c>
      <c r="F173">
        <v>0</v>
      </c>
      <c r="G173">
        <v>10</v>
      </c>
      <c r="H173" t="s">
        <v>1146</v>
      </c>
      <c r="I173" t="str">
        <f>IF(E173="P","Required",E173 &amp; IF(Table1[[#This Row],[core_points]]&lt;&gt;1," points"," point"))</f>
        <v>Required</v>
      </c>
    </row>
    <row r="174" spans="1:9">
      <c r="A174" t="s">
        <v>155</v>
      </c>
      <c r="B174" t="s">
        <v>410</v>
      </c>
      <c r="C174">
        <v>1</v>
      </c>
      <c r="D174" t="s">
        <v>156</v>
      </c>
      <c r="E174" t="s">
        <v>346</v>
      </c>
      <c r="F174">
        <v>0</v>
      </c>
      <c r="G174">
        <v>10</v>
      </c>
      <c r="H174" t="s">
        <v>1146</v>
      </c>
      <c r="I174" t="str">
        <f>IF(E174="P","Required",E174 &amp; IF(Table1[[#This Row],[core_points]]&lt;&gt;1," points"," point"))</f>
        <v>Required</v>
      </c>
    </row>
    <row r="175" spans="1:9">
      <c r="A175" t="s">
        <v>1094</v>
      </c>
      <c r="B175" t="s">
        <v>410</v>
      </c>
      <c r="C175">
        <v>2</v>
      </c>
      <c r="D175" t="s">
        <v>159</v>
      </c>
      <c r="E175" t="s">
        <v>346</v>
      </c>
      <c r="F175">
        <v>0</v>
      </c>
      <c r="G175">
        <v>10</v>
      </c>
      <c r="H175" t="s">
        <v>1146</v>
      </c>
      <c r="I175" t="str">
        <f>IF(E175="P","Required",E175 &amp; IF(Table1[[#This Row],[core_points]]&lt;&gt;1," points"," point"))</f>
        <v>Required</v>
      </c>
    </row>
    <row r="176" spans="1:9">
      <c r="A176" t="s">
        <v>164</v>
      </c>
      <c r="B176" t="s">
        <v>411</v>
      </c>
      <c r="C176">
        <v>1</v>
      </c>
      <c r="D176" t="s">
        <v>165</v>
      </c>
      <c r="E176">
        <v>0.5</v>
      </c>
      <c r="F176">
        <v>0</v>
      </c>
      <c r="G176">
        <v>10</v>
      </c>
      <c r="H176" t="s">
        <v>1146</v>
      </c>
      <c r="I176" t="str">
        <f>IF(E176="P","Required",E176 &amp; IF(Table1[[#This Row],[core_points]]&lt;&gt;1," points"," point"))</f>
        <v>0.5 points</v>
      </c>
    </row>
    <row r="177" spans="1:9">
      <c r="A177" t="s">
        <v>170</v>
      </c>
      <c r="B177" t="s">
        <v>411</v>
      </c>
      <c r="C177">
        <v>2</v>
      </c>
      <c r="D177" t="s">
        <v>171</v>
      </c>
      <c r="E177">
        <v>0.5</v>
      </c>
      <c r="F177">
        <v>0</v>
      </c>
      <c r="G177">
        <v>10</v>
      </c>
      <c r="H177" t="s">
        <v>1146</v>
      </c>
      <c r="I177" t="str">
        <f>IF(E177="P","Required",E177 &amp; IF(Table1[[#This Row],[core_points]]&lt;&gt;1," points"," point"))</f>
        <v>0.5 points</v>
      </c>
    </row>
    <row r="178" spans="1:9">
      <c r="A178" t="s">
        <v>176</v>
      </c>
      <c r="B178" t="s">
        <v>411</v>
      </c>
      <c r="C178">
        <v>3</v>
      </c>
      <c r="D178" t="s">
        <v>177</v>
      </c>
      <c r="E178">
        <v>0.5</v>
      </c>
      <c r="F178">
        <v>0</v>
      </c>
      <c r="G178">
        <v>10</v>
      </c>
      <c r="H178" t="s">
        <v>1146</v>
      </c>
      <c r="I178" t="str">
        <f>IF(E178="P","Required",E178 &amp; IF(Table1[[#This Row],[core_points]]&lt;&gt;1," points"," point"))</f>
        <v>0.5 points</v>
      </c>
    </row>
    <row r="179" spans="1:9">
      <c r="A179" t="s">
        <v>182</v>
      </c>
      <c r="B179" t="s">
        <v>411</v>
      </c>
      <c r="C179">
        <v>4</v>
      </c>
      <c r="D179" t="s">
        <v>183</v>
      </c>
      <c r="E179">
        <v>0.5</v>
      </c>
      <c r="F179">
        <v>0</v>
      </c>
      <c r="G179">
        <v>10</v>
      </c>
      <c r="H179" t="s">
        <v>1146</v>
      </c>
      <c r="I179" t="str">
        <f>IF(E179="P","Required",E179 &amp; IF(Table1[[#This Row],[core_points]]&lt;&gt;1," points"," point"))</f>
        <v>0.5 points</v>
      </c>
    </row>
    <row r="180" spans="1:9">
      <c r="A180" t="s">
        <v>188</v>
      </c>
      <c r="B180" t="s">
        <v>412</v>
      </c>
      <c r="C180">
        <v>1</v>
      </c>
      <c r="D180" t="s">
        <v>189</v>
      </c>
      <c r="E180">
        <v>0.5</v>
      </c>
      <c r="F180">
        <v>0</v>
      </c>
      <c r="G180">
        <v>10</v>
      </c>
      <c r="H180" t="s">
        <v>1146</v>
      </c>
      <c r="I180" t="str">
        <f>IF(E180="P","Required",E180 &amp; IF(Table1[[#This Row],[core_points]]&lt;&gt;1," points"," point"))</f>
        <v>0.5 points</v>
      </c>
    </row>
    <row r="181" spans="1:9">
      <c r="A181" t="s">
        <v>193</v>
      </c>
      <c r="B181" t="s">
        <v>412</v>
      </c>
      <c r="C181">
        <v>2</v>
      </c>
      <c r="D181" t="s">
        <v>194</v>
      </c>
      <c r="E181">
        <v>0.5</v>
      </c>
      <c r="F181">
        <v>0</v>
      </c>
      <c r="G181">
        <v>10</v>
      </c>
      <c r="H181" t="s">
        <v>1146</v>
      </c>
      <c r="I181" t="str">
        <f>IF(E181="P","Required",E181 &amp; IF(Table1[[#This Row],[core_points]]&lt;&gt;1," points"," point"))</f>
        <v>0.5 points</v>
      </c>
    </row>
    <row r="182" spans="1:9">
      <c r="A182" t="s">
        <v>198</v>
      </c>
      <c r="B182" t="s">
        <v>412</v>
      </c>
      <c r="C182">
        <v>3</v>
      </c>
      <c r="D182" t="s">
        <v>199</v>
      </c>
      <c r="E182">
        <v>0.5</v>
      </c>
      <c r="F182">
        <v>0</v>
      </c>
      <c r="G182">
        <v>10</v>
      </c>
      <c r="H182" t="s">
        <v>1146</v>
      </c>
      <c r="I182" t="str">
        <f>IF(E182="P","Required",E182 &amp; IF(Table1[[#This Row],[core_points]]&lt;&gt;1," points"," point"))</f>
        <v>0.5 points</v>
      </c>
    </row>
    <row r="183" spans="1:9">
      <c r="A183" t="s">
        <v>1095</v>
      </c>
      <c r="B183" t="s">
        <v>412</v>
      </c>
      <c r="C183">
        <v>4</v>
      </c>
      <c r="D183" t="s">
        <v>1096</v>
      </c>
      <c r="E183">
        <v>0.5</v>
      </c>
      <c r="F183">
        <v>0</v>
      </c>
      <c r="G183">
        <v>10</v>
      </c>
      <c r="H183" t="s">
        <v>1146</v>
      </c>
      <c r="I183" t="str">
        <f>IF(E183="P","Required",E183 &amp; IF(Table1[[#This Row],[core_points]]&lt;&gt;1," points"," point"))</f>
        <v>0.5 points</v>
      </c>
    </row>
    <row r="184" spans="1:9">
      <c r="A184" t="s">
        <v>203</v>
      </c>
      <c r="B184" t="s">
        <v>413</v>
      </c>
      <c r="C184">
        <v>1</v>
      </c>
      <c r="D184" t="s">
        <v>204</v>
      </c>
      <c r="E184">
        <v>0.5</v>
      </c>
      <c r="F184">
        <v>0</v>
      </c>
      <c r="G184">
        <v>10</v>
      </c>
      <c r="H184" t="s">
        <v>1146</v>
      </c>
      <c r="I184" t="str">
        <f>IF(E184="P","Required",E184 &amp; IF(Table1[[#This Row],[core_points]]&lt;&gt;1," points"," point"))</f>
        <v>0.5 points</v>
      </c>
    </row>
    <row r="185" spans="1:9">
      <c r="A185" t="s">
        <v>207</v>
      </c>
      <c r="B185" t="s">
        <v>413</v>
      </c>
      <c r="C185">
        <v>2</v>
      </c>
      <c r="D185" t="s">
        <v>489</v>
      </c>
      <c r="E185">
        <v>0.5</v>
      </c>
      <c r="F185">
        <v>0</v>
      </c>
      <c r="G185">
        <v>10</v>
      </c>
      <c r="H185" t="s">
        <v>1146</v>
      </c>
      <c r="I185" t="str">
        <f>IF(E185="P","Required",E185 &amp; IF(Table1[[#This Row],[core_points]]&lt;&gt;1," points"," point"))</f>
        <v>0.5 points</v>
      </c>
    </row>
    <row r="186" spans="1:9">
      <c r="A186" t="s">
        <v>211</v>
      </c>
      <c r="B186" t="s">
        <v>414</v>
      </c>
      <c r="C186">
        <v>1</v>
      </c>
      <c r="D186" t="s">
        <v>212</v>
      </c>
      <c r="E186">
        <v>1.5</v>
      </c>
      <c r="F186">
        <v>1</v>
      </c>
      <c r="G186">
        <v>10</v>
      </c>
      <c r="H186" t="s">
        <v>1146</v>
      </c>
      <c r="I186" t="str">
        <f>IF(E186="P","Required",E186 &amp; IF(Table1[[#This Row],[core_points]]&lt;&gt;1," points"," point"))</f>
        <v>1.5 points</v>
      </c>
    </row>
    <row r="187" spans="1:9">
      <c r="A187" t="s">
        <v>215</v>
      </c>
      <c r="B187" t="s">
        <v>415</v>
      </c>
      <c r="C187">
        <v>1</v>
      </c>
      <c r="D187" t="s">
        <v>216</v>
      </c>
      <c r="E187">
        <v>0.5</v>
      </c>
      <c r="F187">
        <v>0</v>
      </c>
      <c r="G187">
        <v>10</v>
      </c>
      <c r="H187" t="s">
        <v>1146</v>
      </c>
      <c r="I187" t="str">
        <f>IF(E187="P","Required",E187 &amp; IF(Table1[[#This Row],[core_points]]&lt;&gt;1," points"," point"))</f>
        <v>0.5 points</v>
      </c>
    </row>
    <row r="188" spans="1:9">
      <c r="A188" t="s">
        <v>221</v>
      </c>
      <c r="B188" t="s">
        <v>415</v>
      </c>
      <c r="C188">
        <v>2</v>
      </c>
      <c r="D188" t="s">
        <v>222</v>
      </c>
      <c r="E188">
        <v>1</v>
      </c>
      <c r="F188">
        <v>0</v>
      </c>
      <c r="G188">
        <v>10</v>
      </c>
      <c r="H188" t="s">
        <v>1146</v>
      </c>
      <c r="I188" t="str">
        <f>IF(E188="P","Required",E188 &amp; IF(Table1[[#This Row],[core_points]]&lt;&gt;1," points"," point"))</f>
        <v>1 point</v>
      </c>
    </row>
    <row r="189" spans="1:9">
      <c r="A189" t="s">
        <v>225</v>
      </c>
      <c r="B189" t="s">
        <v>416</v>
      </c>
      <c r="C189">
        <v>1</v>
      </c>
      <c r="D189" t="s">
        <v>226</v>
      </c>
      <c r="E189">
        <v>0.5</v>
      </c>
      <c r="F189">
        <v>0</v>
      </c>
      <c r="G189">
        <v>10</v>
      </c>
      <c r="H189" t="s">
        <v>1146</v>
      </c>
      <c r="I189" t="str">
        <f>IF(E189="P","Required",E189 &amp; IF(Table1[[#This Row],[core_points]]&lt;&gt;1," points"," point"))</f>
        <v>0.5 points</v>
      </c>
    </row>
    <row r="190" spans="1:9">
      <c r="A190" t="s">
        <v>231</v>
      </c>
      <c r="B190" t="s">
        <v>416</v>
      </c>
      <c r="C190">
        <v>2</v>
      </c>
      <c r="D190" t="s">
        <v>232</v>
      </c>
      <c r="E190">
        <v>0.5</v>
      </c>
      <c r="F190">
        <v>0</v>
      </c>
      <c r="G190">
        <v>10</v>
      </c>
      <c r="H190" t="s">
        <v>1146</v>
      </c>
      <c r="I190" t="str">
        <f>IF(E190="P","Required",E190 &amp; IF(Table1[[#This Row],[core_points]]&lt;&gt;1," points"," point"))</f>
        <v>0.5 points</v>
      </c>
    </row>
    <row r="191" spans="1:9">
      <c r="A191" t="s">
        <v>237</v>
      </c>
      <c r="B191" t="s">
        <v>416</v>
      </c>
      <c r="C191">
        <v>3</v>
      </c>
      <c r="D191" t="s">
        <v>238</v>
      </c>
      <c r="E191">
        <v>0.5</v>
      </c>
      <c r="F191">
        <v>0</v>
      </c>
      <c r="G191">
        <v>10</v>
      </c>
      <c r="H191" t="s">
        <v>1146</v>
      </c>
      <c r="I191" t="str">
        <f>IF(E191="P","Required",E191 &amp; IF(Table1[[#This Row],[core_points]]&lt;&gt;1," points"," point"))</f>
        <v>0.5 points</v>
      </c>
    </row>
    <row r="192" spans="1:9">
      <c r="A192" t="s">
        <v>241</v>
      </c>
      <c r="B192" t="s">
        <v>417</v>
      </c>
      <c r="C192">
        <v>1</v>
      </c>
      <c r="D192" t="s">
        <v>242</v>
      </c>
      <c r="E192">
        <v>0.5</v>
      </c>
      <c r="F192">
        <v>0</v>
      </c>
      <c r="G192">
        <v>10</v>
      </c>
      <c r="H192" t="s">
        <v>1146</v>
      </c>
      <c r="I192" t="str">
        <f>IF(E192="P","Required",E192 &amp; IF(Table1[[#This Row],[core_points]]&lt;&gt;1," points"," point"))</f>
        <v>0.5 points</v>
      </c>
    </row>
    <row r="193" spans="1:9">
      <c r="A193" t="s">
        <v>245</v>
      </c>
      <c r="B193" t="s">
        <v>417</v>
      </c>
      <c r="C193">
        <v>2</v>
      </c>
      <c r="D193" t="s">
        <v>246</v>
      </c>
      <c r="E193">
        <v>1</v>
      </c>
      <c r="F193">
        <v>0</v>
      </c>
      <c r="G193">
        <v>10</v>
      </c>
      <c r="H193" t="s">
        <v>1146</v>
      </c>
      <c r="I193" t="str">
        <f>IF(E193="P","Required",E193 &amp; IF(Table1[[#This Row],[core_points]]&lt;&gt;1," points"," point"))</f>
        <v>1 point</v>
      </c>
    </row>
    <row r="194" spans="1:9">
      <c r="A194" t="s">
        <v>249</v>
      </c>
      <c r="B194" t="s">
        <v>418</v>
      </c>
      <c r="C194">
        <v>1</v>
      </c>
      <c r="D194" t="s">
        <v>250</v>
      </c>
      <c r="E194">
        <v>3</v>
      </c>
      <c r="F194">
        <v>1</v>
      </c>
      <c r="G194">
        <v>10</v>
      </c>
      <c r="H194" t="s">
        <v>1146</v>
      </c>
      <c r="I194" t="str">
        <f>IF(E194="P","Required",E194 &amp; IF(Table1[[#This Row],[core_points]]&lt;&gt;1," points"," point"))</f>
        <v>3 points</v>
      </c>
    </row>
    <row r="195" spans="1:9">
      <c r="A195" t="s">
        <v>254</v>
      </c>
      <c r="B195" t="s">
        <v>419</v>
      </c>
      <c r="C195">
        <v>1</v>
      </c>
      <c r="D195" t="s">
        <v>255</v>
      </c>
      <c r="E195">
        <v>3</v>
      </c>
      <c r="F195">
        <v>0</v>
      </c>
      <c r="G195">
        <v>10</v>
      </c>
      <c r="H195" t="s">
        <v>1146</v>
      </c>
      <c r="I195" t="str">
        <f>IF(E195="P","Required",E195 &amp; IF(Table1[[#This Row],[core_points]]&lt;&gt;1," points"," point"))</f>
        <v>3 points</v>
      </c>
    </row>
    <row r="196" spans="1:9">
      <c r="A196" t="s">
        <v>258</v>
      </c>
      <c r="B196" t="s">
        <v>420</v>
      </c>
      <c r="C196">
        <v>1</v>
      </c>
      <c r="D196" t="s">
        <v>259</v>
      </c>
      <c r="E196">
        <v>2</v>
      </c>
      <c r="F196">
        <v>0</v>
      </c>
      <c r="G196">
        <v>10</v>
      </c>
      <c r="H196" t="s">
        <v>1146</v>
      </c>
      <c r="I196" t="str">
        <f>IF(E196="P","Required",E196 &amp; IF(Table1[[#This Row],[core_points]]&lt;&gt;1," points"," point"))</f>
        <v>2 points</v>
      </c>
    </row>
    <row r="197" spans="1:9">
      <c r="A197" t="s">
        <v>264</v>
      </c>
      <c r="B197" t="s">
        <v>420</v>
      </c>
      <c r="C197">
        <v>2</v>
      </c>
      <c r="D197" t="s">
        <v>265</v>
      </c>
      <c r="E197">
        <v>2</v>
      </c>
      <c r="F197">
        <v>0</v>
      </c>
      <c r="G197">
        <v>10</v>
      </c>
      <c r="H197" t="s">
        <v>1146</v>
      </c>
      <c r="I197" t="str">
        <f>IF(E197="P","Required",E197 &amp; IF(Table1[[#This Row],[core_points]]&lt;&gt;1," points"," point"))</f>
        <v>2 points</v>
      </c>
    </row>
    <row r="198" spans="1:9">
      <c r="A198" t="s">
        <v>495</v>
      </c>
      <c r="B198" t="s">
        <v>421</v>
      </c>
      <c r="C198">
        <v>1</v>
      </c>
      <c r="D198" t="s">
        <v>270</v>
      </c>
      <c r="E198">
        <v>1</v>
      </c>
      <c r="F198">
        <v>0</v>
      </c>
      <c r="G198">
        <v>10</v>
      </c>
      <c r="H198" t="s">
        <v>1146</v>
      </c>
      <c r="I198" t="str">
        <f>IF(E198="P","Required",E198 &amp; IF(Table1[[#This Row],[core_points]]&lt;&gt;1," points"," point"))</f>
        <v>1 point</v>
      </c>
    </row>
    <row r="199" spans="1:9">
      <c r="A199" t="s">
        <v>496</v>
      </c>
      <c r="B199" t="s">
        <v>421</v>
      </c>
      <c r="C199">
        <v>2</v>
      </c>
      <c r="D199" t="s">
        <v>274</v>
      </c>
      <c r="E199">
        <v>1</v>
      </c>
      <c r="F199">
        <v>0</v>
      </c>
      <c r="G199">
        <v>10</v>
      </c>
      <c r="H199" t="s">
        <v>1146</v>
      </c>
      <c r="I199" t="str">
        <f>IF(E199="P","Required",E199 &amp; IF(Table1[[#This Row],[core_points]]&lt;&gt;1," points"," point"))</f>
        <v>1 point</v>
      </c>
    </row>
    <row r="200" spans="1:9">
      <c r="A200" t="s">
        <v>497</v>
      </c>
      <c r="B200" t="s">
        <v>421</v>
      </c>
      <c r="C200">
        <v>3</v>
      </c>
      <c r="D200" t="s">
        <v>278</v>
      </c>
      <c r="E200">
        <v>1</v>
      </c>
      <c r="F200">
        <v>0</v>
      </c>
      <c r="G200">
        <v>10</v>
      </c>
      <c r="H200" t="s">
        <v>1146</v>
      </c>
      <c r="I200" t="str">
        <f>IF(E200="P","Required",E200 &amp; IF(Table1[[#This Row],[core_points]]&lt;&gt;1," points"," point"))</f>
        <v>1 point</v>
      </c>
    </row>
    <row r="201" spans="1:9">
      <c r="A201" t="s">
        <v>1097</v>
      </c>
      <c r="B201" t="s">
        <v>421</v>
      </c>
      <c r="C201">
        <v>4</v>
      </c>
      <c r="D201" t="s">
        <v>1098</v>
      </c>
      <c r="E201">
        <v>1</v>
      </c>
      <c r="F201">
        <v>1</v>
      </c>
      <c r="G201">
        <v>10</v>
      </c>
      <c r="H201">
        <v>1</v>
      </c>
      <c r="I201" t="str">
        <f>IF(E201="P","Required",E201 &amp; IF(Table1[[#This Row],[core_points]]&lt;&gt;1," points"," point"))</f>
        <v>1 point</v>
      </c>
    </row>
    <row r="202" spans="1:9">
      <c r="A202" t="s">
        <v>498</v>
      </c>
      <c r="B202" t="s">
        <v>422</v>
      </c>
      <c r="C202">
        <v>1</v>
      </c>
      <c r="D202" t="s">
        <v>282</v>
      </c>
      <c r="E202">
        <v>2</v>
      </c>
      <c r="F202">
        <v>1</v>
      </c>
      <c r="G202">
        <v>10</v>
      </c>
      <c r="H202" t="s">
        <v>1146</v>
      </c>
      <c r="I202" t="str">
        <f>IF(E202="P","Required",E202 &amp; IF(Table1[[#This Row],[core_points]]&lt;&gt;1," points"," point"))</f>
        <v>2 points</v>
      </c>
    </row>
    <row r="203" spans="1:9">
      <c r="A203" t="s">
        <v>499</v>
      </c>
      <c r="B203" t="s">
        <v>423</v>
      </c>
      <c r="C203">
        <v>1</v>
      </c>
      <c r="D203" t="s">
        <v>286</v>
      </c>
      <c r="E203">
        <v>1</v>
      </c>
      <c r="F203">
        <v>0</v>
      </c>
      <c r="G203">
        <v>10</v>
      </c>
      <c r="H203" t="s">
        <v>1146</v>
      </c>
      <c r="I203" t="str">
        <f>IF(E203="P","Required",E203 &amp; IF(Table1[[#This Row],[core_points]]&lt;&gt;1," points"," point"))</f>
        <v>1 point</v>
      </c>
    </row>
    <row r="204" spans="1:9">
      <c r="A204" t="s">
        <v>500</v>
      </c>
      <c r="B204" t="s">
        <v>423</v>
      </c>
      <c r="C204">
        <v>2</v>
      </c>
      <c r="D204" t="s">
        <v>289</v>
      </c>
      <c r="E204">
        <v>2</v>
      </c>
      <c r="F204">
        <v>1</v>
      </c>
      <c r="G204">
        <v>10</v>
      </c>
      <c r="H204" t="s">
        <v>1146</v>
      </c>
      <c r="I204" t="str">
        <f>IF(E204="P","Required",E204 &amp; IF(Table1[[#This Row],[core_points]]&lt;&gt;1," points"," point"))</f>
        <v>2 points</v>
      </c>
    </row>
    <row r="205" spans="1:9">
      <c r="A205" t="s">
        <v>1099</v>
      </c>
      <c r="B205" t="s">
        <v>959</v>
      </c>
      <c r="C205">
        <v>1</v>
      </c>
      <c r="D205" t="s">
        <v>960</v>
      </c>
      <c r="E205">
        <v>1</v>
      </c>
      <c r="F205">
        <v>0</v>
      </c>
      <c r="G205">
        <v>10</v>
      </c>
      <c r="H205" t="s">
        <v>1146</v>
      </c>
      <c r="I205" t="str">
        <f>IF(E205="P","Required",E205 &amp; IF(Table1[[#This Row],[core_points]]&lt;&gt;1," points"," point"))</f>
        <v>1 point</v>
      </c>
    </row>
    <row r="206" spans="1:9">
      <c r="A206" t="s">
        <v>1100</v>
      </c>
      <c r="B206" t="s">
        <v>304</v>
      </c>
      <c r="C206">
        <v>1</v>
      </c>
      <c r="D206" t="s">
        <v>1101</v>
      </c>
      <c r="E206">
        <v>1</v>
      </c>
      <c r="F206">
        <v>1</v>
      </c>
      <c r="G206">
        <v>11</v>
      </c>
      <c r="H206" t="s">
        <v>1146</v>
      </c>
      <c r="I206" t="str">
        <f>IF(E206="P","Required",E206 &amp; IF(Table1[[#This Row],[core_points]]&lt;&gt;1," points"," point"))</f>
        <v>1 point</v>
      </c>
    </row>
    <row r="207" spans="1:9">
      <c r="A207" t="s">
        <v>1102</v>
      </c>
      <c r="B207" t="s">
        <v>304</v>
      </c>
      <c r="C207">
        <v>2</v>
      </c>
      <c r="D207" t="s">
        <v>1101</v>
      </c>
      <c r="E207">
        <v>1</v>
      </c>
      <c r="F207">
        <v>1</v>
      </c>
      <c r="G207">
        <v>11</v>
      </c>
      <c r="H207" t="s">
        <v>1146</v>
      </c>
      <c r="I207" t="str">
        <f>IF(E207="P","Required",E207 &amp; IF(Table1[[#This Row],[core_points]]&lt;&gt;1," points"," point"))</f>
        <v>1 point</v>
      </c>
    </row>
    <row r="208" spans="1:9">
      <c r="A208" t="s">
        <v>1103</v>
      </c>
      <c r="B208" t="s">
        <v>304</v>
      </c>
      <c r="C208">
        <v>3</v>
      </c>
      <c r="D208" t="s">
        <v>1101</v>
      </c>
      <c r="E208">
        <v>1</v>
      </c>
      <c r="F208">
        <v>1</v>
      </c>
      <c r="G208">
        <v>11</v>
      </c>
      <c r="H208" t="s">
        <v>1146</v>
      </c>
      <c r="I208" t="str">
        <f>IF(E208="P","Required",E208 &amp; IF(Table1[[#This Row],[core_points]]&lt;&gt;1," points"," point"))</f>
        <v>1 point</v>
      </c>
    </row>
    <row r="209" spans="1:9">
      <c r="A209" t="s">
        <v>1104</v>
      </c>
      <c r="B209" t="s">
        <v>304</v>
      </c>
      <c r="C209">
        <v>4</v>
      </c>
      <c r="D209" t="s">
        <v>1101</v>
      </c>
      <c r="E209">
        <v>1</v>
      </c>
      <c r="F209">
        <v>1</v>
      </c>
      <c r="G209">
        <v>11</v>
      </c>
      <c r="H209" t="s">
        <v>1146</v>
      </c>
      <c r="I209" t="str">
        <f>IF(E209="P","Required",E209 &amp; IF(Table1[[#This Row],[core_points]]&lt;&gt;1," points"," point"))</f>
        <v>1 point</v>
      </c>
    </row>
    <row r="210" spans="1:9">
      <c r="A210" t="s">
        <v>1105</v>
      </c>
      <c r="B210" t="s">
        <v>304</v>
      </c>
      <c r="C210">
        <v>5</v>
      </c>
      <c r="D210" t="s">
        <v>1101</v>
      </c>
      <c r="E210">
        <v>1</v>
      </c>
      <c r="F210">
        <v>1</v>
      </c>
      <c r="G210">
        <v>11</v>
      </c>
      <c r="H210" t="s">
        <v>1146</v>
      </c>
      <c r="I210" t="str">
        <f>IF(E210="P","Required",E210 &amp; IF(Table1[[#This Row],[core_points]]&lt;&gt;1," points"," point"))</f>
        <v>1 point</v>
      </c>
    </row>
    <row r="211" spans="1:9">
      <c r="A211" t="s">
        <v>1106</v>
      </c>
      <c r="B211" t="s">
        <v>304</v>
      </c>
      <c r="C211">
        <v>6</v>
      </c>
      <c r="D211" t="s">
        <v>1101</v>
      </c>
      <c r="E211">
        <v>1</v>
      </c>
      <c r="F211">
        <v>1</v>
      </c>
      <c r="G211">
        <v>11</v>
      </c>
      <c r="H211" t="s">
        <v>1146</v>
      </c>
      <c r="I211" t="str">
        <f>IF(E211="P","Required",E211 &amp; IF(Table1[[#This Row],[core_points]]&lt;&gt;1," points"," point"))</f>
        <v>1 point</v>
      </c>
    </row>
    <row r="212" spans="1:9">
      <c r="A212" t="s">
        <v>1107</v>
      </c>
      <c r="B212" t="s">
        <v>304</v>
      </c>
      <c r="C212">
        <v>7</v>
      </c>
      <c r="D212" t="s">
        <v>1101</v>
      </c>
      <c r="E212">
        <v>1</v>
      </c>
      <c r="F212">
        <v>1</v>
      </c>
      <c r="G212">
        <v>11</v>
      </c>
      <c r="H212" t="s">
        <v>1146</v>
      </c>
      <c r="I212" t="str">
        <f>IF(E212="P","Required",E212 &amp; IF(Table1[[#This Row],[core_points]]&lt;&gt;1," points"," point"))</f>
        <v>1 point</v>
      </c>
    </row>
    <row r="213" spans="1:9">
      <c r="A213" t="s">
        <v>1108</v>
      </c>
      <c r="B213" t="s">
        <v>304</v>
      </c>
      <c r="C213">
        <v>8</v>
      </c>
      <c r="D213" t="s">
        <v>1101</v>
      </c>
      <c r="E213">
        <v>1</v>
      </c>
      <c r="F213">
        <v>1</v>
      </c>
      <c r="G213">
        <v>11</v>
      </c>
      <c r="H213" t="s">
        <v>1146</v>
      </c>
      <c r="I213" t="str">
        <f>IF(E213="P","Required",E213 &amp; IF(Table1[[#This Row],[core_points]]&lt;&gt;1," points"," point"))</f>
        <v>1 point</v>
      </c>
    </row>
    <row r="214" spans="1:9">
      <c r="A214" t="s">
        <v>1109</v>
      </c>
      <c r="B214" t="s">
        <v>304</v>
      </c>
      <c r="C214">
        <v>9</v>
      </c>
      <c r="D214" t="s">
        <v>1101</v>
      </c>
      <c r="E214">
        <v>1</v>
      </c>
      <c r="F214">
        <v>1</v>
      </c>
      <c r="G214">
        <v>11</v>
      </c>
      <c r="H214" t="s">
        <v>1146</v>
      </c>
      <c r="I214" t="str">
        <f>IF(E214="P","Required",E214 &amp; IF(Table1[[#This Row],[core_points]]&lt;&gt;1," points"," point"))</f>
        <v>1 point</v>
      </c>
    </row>
    <row r="215" spans="1:9">
      <c r="A215" t="s">
        <v>1110</v>
      </c>
      <c r="B215" t="s">
        <v>304</v>
      </c>
      <c r="C215">
        <v>10</v>
      </c>
      <c r="D215" t="s">
        <v>1101</v>
      </c>
      <c r="E215">
        <v>1</v>
      </c>
      <c r="F215">
        <v>1</v>
      </c>
      <c r="G215">
        <v>11</v>
      </c>
      <c r="H215" t="s">
        <v>1146</v>
      </c>
      <c r="I215" t="str">
        <f>IF(E215="P","Required",E215 &amp; IF(Table1[[#This Row],[core_points]]&lt;&gt;1," points"," point"))</f>
        <v>1 point</v>
      </c>
    </row>
    <row r="216" spans="1:9">
      <c r="A216" t="s">
        <v>1111</v>
      </c>
      <c r="B216" t="s">
        <v>310</v>
      </c>
      <c r="C216">
        <v>1</v>
      </c>
      <c r="D216" t="s">
        <v>311</v>
      </c>
      <c r="E216">
        <v>1</v>
      </c>
      <c r="F216">
        <v>1</v>
      </c>
      <c r="G216">
        <v>11</v>
      </c>
      <c r="H216" t="s">
        <v>1146</v>
      </c>
      <c r="I216" t="str">
        <f>IF(E216="P","Required",E216 &amp; IF(Table1[[#This Row],[core_points]]&lt;&gt;1," points"," point"))</f>
        <v>1 point</v>
      </c>
    </row>
    <row r="217" spans="1:9">
      <c r="A217" t="s">
        <v>1112</v>
      </c>
      <c r="B217" t="s">
        <v>316</v>
      </c>
      <c r="C217">
        <v>1</v>
      </c>
      <c r="D217" t="s">
        <v>317</v>
      </c>
      <c r="E217">
        <v>1</v>
      </c>
      <c r="F217">
        <v>1</v>
      </c>
      <c r="G217">
        <v>11</v>
      </c>
      <c r="H217" t="s">
        <v>1146</v>
      </c>
      <c r="I217" t="str">
        <f>IF(E217="P","Required",E217 &amp; IF(Table1[[#This Row],[core_points]]&lt;&gt;1," points"," point"))</f>
        <v>1 point</v>
      </c>
    </row>
    <row r="218" spans="1:9">
      <c r="A218" t="s">
        <v>1113</v>
      </c>
      <c r="B218" t="s">
        <v>321</v>
      </c>
      <c r="C218">
        <v>1</v>
      </c>
      <c r="D218" t="s">
        <v>1002</v>
      </c>
      <c r="E218">
        <v>1</v>
      </c>
      <c r="F218">
        <v>0</v>
      </c>
      <c r="G218">
        <v>11</v>
      </c>
      <c r="H218" t="s">
        <v>1146</v>
      </c>
      <c r="I218" t="str">
        <f>IF(E218="P","Required",E218 &amp; IF(Table1[[#This Row],[core_points]]&lt;&gt;1," points"," point"))</f>
        <v>1 point</v>
      </c>
    </row>
    <row r="219" spans="1:9">
      <c r="A219" t="s">
        <v>1114</v>
      </c>
      <c r="B219" t="s">
        <v>326</v>
      </c>
      <c r="C219">
        <v>1</v>
      </c>
      <c r="D219" t="s">
        <v>327</v>
      </c>
      <c r="E219">
        <v>5</v>
      </c>
      <c r="F219">
        <v>5</v>
      </c>
      <c r="G219">
        <v>11</v>
      </c>
      <c r="H219" t="s">
        <v>1146</v>
      </c>
      <c r="I219" t="str">
        <f>IF(E219="P","Required",E219 &amp; IF(Table1[[#This Row],[core_points]]&lt;&gt;1," points"," point"))</f>
        <v>5 points</v>
      </c>
    </row>
    <row r="220" spans="1:9">
      <c r="A220" t="s">
        <v>1115</v>
      </c>
      <c r="B220" t="s">
        <v>1116</v>
      </c>
      <c r="C220">
        <v>1</v>
      </c>
      <c r="D220" t="s">
        <v>1117</v>
      </c>
      <c r="E220">
        <v>2</v>
      </c>
      <c r="F220">
        <v>1</v>
      </c>
      <c r="G220">
        <v>11</v>
      </c>
      <c r="H220" t="s">
        <v>1146</v>
      </c>
      <c r="I220" t="str">
        <f>IF(E220="P","Required",E220 &amp; IF(Table1[[#This Row],[core_points]]&lt;&gt;1," points"," point"))</f>
        <v>2 points</v>
      </c>
    </row>
    <row r="221" spans="1:9">
      <c r="A221" t="s">
        <v>1118</v>
      </c>
      <c r="B221" t="s">
        <v>1116</v>
      </c>
      <c r="C221">
        <v>2</v>
      </c>
      <c r="D221" t="s">
        <v>1119</v>
      </c>
      <c r="E221">
        <v>3</v>
      </c>
      <c r="F221">
        <v>1</v>
      </c>
      <c r="G221">
        <v>11</v>
      </c>
      <c r="H221" t="s">
        <v>1146</v>
      </c>
      <c r="I221" t="str">
        <f>IF(E221="P","Required",E221 &amp; IF(Table1[[#This Row],[core_points]]&lt;&gt;1," points"," point"))</f>
        <v>3 points</v>
      </c>
    </row>
    <row r="222" spans="1:9">
      <c r="A222" t="s">
        <v>1120</v>
      </c>
      <c r="B222" t="s">
        <v>1116</v>
      </c>
      <c r="C222">
        <v>3</v>
      </c>
      <c r="D222" t="s">
        <v>1121</v>
      </c>
      <c r="E222">
        <v>3</v>
      </c>
      <c r="F222">
        <v>0</v>
      </c>
      <c r="G222">
        <v>11</v>
      </c>
      <c r="H222" t="s">
        <v>1146</v>
      </c>
      <c r="I222" t="str">
        <f>IF(E222="P","Required",E222 &amp; IF(Table1[[#This Row],[core_points]]&lt;&gt;1," points"," point"))</f>
        <v>3 points</v>
      </c>
    </row>
    <row r="223" spans="1:9">
      <c r="A223" t="s">
        <v>1122</v>
      </c>
      <c r="B223" t="s">
        <v>1116</v>
      </c>
      <c r="C223">
        <v>4</v>
      </c>
      <c r="D223" t="s">
        <v>1123</v>
      </c>
      <c r="E223">
        <v>2</v>
      </c>
      <c r="F223">
        <v>0</v>
      </c>
      <c r="G223">
        <v>11</v>
      </c>
      <c r="H223" t="s">
        <v>1146</v>
      </c>
      <c r="I223" t="str">
        <f>IF(E223="P","Required",E223 &amp; IF(Table1[[#This Row],[core_points]]&lt;&gt;1," points"," point"))</f>
        <v>2 points</v>
      </c>
    </row>
    <row r="224" spans="1:9">
      <c r="A224" t="s">
        <v>304</v>
      </c>
      <c r="C224" s="4"/>
      <c r="D224" t="s">
        <v>305</v>
      </c>
      <c r="E224" s="4">
        <v>10</v>
      </c>
      <c r="F224" s="5">
        <v>1</v>
      </c>
      <c r="G224">
        <v>11</v>
      </c>
      <c r="H224" s="98"/>
      <c r="I224" t="str">
        <f>IF(E224="P","Required",E224 &amp; IF(Table1[[#This Row],[core_points]]&lt;&gt;1," points"," point"))</f>
        <v>10 points</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Matrix Summary</vt:lpstr>
      <vt:lpstr>v2 features, Q2 2022</vt:lpstr>
      <vt:lpstr>Data</vt:lpstr>
      <vt:lpstr>'Matrix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2020-09-23T21:48:46Z</cp:lastPrinted>
  <dcterms:created xsi:type="dcterms:W3CDTF">2020-09-23T14:00:24Z</dcterms:created>
  <dcterms:modified xsi:type="dcterms:W3CDTF">2022-11-13T22:41:45Z</dcterms:modified>
</cp:coreProperties>
</file>