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defaultThemeVersion="166925"/>
  <mc:AlternateContent xmlns:mc="http://schemas.openxmlformats.org/markup-compatibility/2006">
    <mc:Choice Requires="x15">
      <x15ac:absPath xmlns:x15ac="http://schemas.microsoft.com/office/spreadsheetml/2010/11/ac" url="https://niceuk.sharepoint.com/sites/TA_HST_Ops/Shared Documents/General/Planning &amp; Resources/Timetables/Planning/WS1/"/>
    </mc:Choice>
  </mc:AlternateContent>
  <xr:revisionPtr revIDLastSave="0" documentId="8_{88BFEB38-56FC-42F1-B9B7-BB151B74C86F}" xr6:coauthVersionLast="47" xr6:coauthVersionMax="47" xr10:uidLastSave="{00000000-0000-0000-0000-000000000000}"/>
  <bookViews>
    <workbookView xWindow="28680" yWindow="-120" windowWidth="29040" windowHeight="15840" xr2:uid="{3A693E28-DD3A-4643-88D0-86AA24BDC1EA}"/>
  </bookViews>
  <sheets>
    <sheet name=" External Timeline" sheetId="6" r:id="rId1"/>
  </sheets>
  <externalReferences>
    <externalReference r:id="rId2"/>
  </externalReferences>
  <definedNames>
    <definedName name="_TestRange" localSheetId="0">' External Timeline'!$K$3:$K$5</definedName>
    <definedName name="_TestRange">#REF!</definedName>
    <definedName name="CommitteeDates" localSheetId="0">' External Timeline'!$L:$L</definedName>
    <definedName name="CommitteeDates">#REF!</definedName>
    <definedName name="Holidays" localSheetId="0">' External Timeline'!$I$3:$I$1000</definedName>
    <definedName name="Holiday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6" l="1"/>
  <c r="G4" i="6" s="1"/>
  <c r="C3" i="6"/>
  <c r="C4" i="6" s="1"/>
  <c r="D3" i="6"/>
  <c r="D4" i="6" s="1"/>
  <c r="E3" i="6"/>
  <c r="E4" i="6" s="1"/>
  <c r="F3" i="6"/>
  <c r="F4" i="6" s="1"/>
  <c r="J6" i="6"/>
  <c r="J5" i="6"/>
  <c r="J4" i="6"/>
  <c r="J3" i="6"/>
</calcChain>
</file>

<file path=xl/sharedStrings.xml><?xml version="1.0" encoding="utf-8"?>
<sst xmlns="http://schemas.openxmlformats.org/spreadsheetml/2006/main" count="14" uniqueCount="14">
  <si>
    <t>Technology Appraisals and Highly Specialised Technologies - Timeline Estimation Tool</t>
  </si>
  <si>
    <t>STA no TE</t>
  </si>
  <si>
    <t>ITP</t>
  </si>
  <si>
    <t>Company submissions due to NICE</t>
  </si>
  <si>
    <t xml:space="preserve">Clarification </t>
  </si>
  <si>
    <t>EAR deadline</t>
  </si>
  <si>
    <t>ACM</t>
  </si>
  <si>
    <t>Earliest expected publication/GBMA</t>
  </si>
  <si>
    <t>Holidays</t>
  </si>
  <si>
    <t>Publication dates</t>
  </si>
  <si>
    <t>WC DATE</t>
  </si>
  <si>
    <r>
      <rPr>
        <b/>
        <sz val="16"/>
        <color theme="1"/>
        <rFont val="Calibri"/>
        <family val="2"/>
        <scheme val="minor"/>
      </rPr>
      <t>IMPORTANT INFORMATION</t>
    </r>
    <r>
      <rPr>
        <sz val="16"/>
        <color theme="1"/>
        <rFont val="Calibri"/>
        <family val="2"/>
        <scheme val="minor"/>
      </rPr>
      <t xml:space="preserve">                                                                                                                                                                                                                                                                                                                                                                                                                 The purpose of this tool is to provide approximate dates for milestones within an optimally scheduled timeline for a standard technology appraisal (STA) without technical engagement (TE), to aid companies with their internal planning when it comes to organising their capacity to submit a technology in line with its anticipated GBMA.                                                                                                                                                                                                                                                                                               
                                                                                                                                                                                                                                                                                                                                                                                                                                                                                                                                                           Although NICE seeks to schedule appraisals in conjunction within GBMA approval, due to the extensive volume of technologies coming through the programme, NICE is unable to guarantee the capacity of the programme will align with company expectations. Companies should note that timelines are</t>
    </r>
    <r>
      <rPr>
        <b/>
        <sz val="16"/>
        <color theme="1"/>
        <rFont val="Calibri"/>
        <family val="2"/>
        <scheme val="minor"/>
      </rPr>
      <t xml:space="preserve"> not confirmed</t>
    </r>
    <r>
      <rPr>
        <sz val="16"/>
        <color theme="1"/>
        <rFont val="Calibri"/>
        <family val="2"/>
        <scheme val="minor"/>
      </rPr>
      <t xml:space="preserve"> until they have received written email confirmation from the Medicines Evaluation Scheduling Team.                                                                                                                              
The dates provides in the drop down menu correspond to scheduled publication dates within the programme. These dates reflect the five different committees, and are provided in order to give companies an indication of the full timeline of an appraisal, as NICE anticipates the publication of final guidance to align with expected GBMA date. 
</t>
    </r>
    <r>
      <rPr>
        <sz val="16"/>
        <rFont val="Calibri"/>
        <family val="2"/>
        <scheme val="minor"/>
      </rPr>
      <t>NICE takes the decision on which one of the five committees are allocated to appraise a technology, therefore it is not guaranteed that the date selected for your calculations will be the exact date scheduled once your evaluation timelines are confirmed. This difference may be up to a week for optimally scheduled technologies.</t>
    </r>
    <r>
      <rPr>
        <sz val="16"/>
        <color theme="7"/>
        <rFont val="Calibri"/>
        <family val="2"/>
        <scheme val="minor"/>
      </rPr>
      <t xml:space="preserve"> 
</t>
    </r>
    <r>
      <rPr>
        <sz val="16"/>
        <color theme="1"/>
        <rFont val="Calibri"/>
        <family val="2"/>
        <scheme val="minor"/>
      </rPr>
      <t xml:space="preserve">
</t>
    </r>
    <r>
      <rPr>
        <b/>
        <sz val="16"/>
        <rFont val="Calibri"/>
        <family val="2"/>
        <scheme val="minor"/>
      </rPr>
      <t>If you have any queries regarding this tool or the timelines for your technology please contact scheduling@nice.org.uk.</t>
    </r>
  </si>
  <si>
    <r>
      <rPr>
        <b/>
        <sz val="16"/>
        <color theme="1"/>
        <rFont val="Calibri"/>
        <family val="2"/>
        <scheme val="minor"/>
      </rPr>
      <t xml:space="preserve">HOW TO USE     </t>
    </r>
    <r>
      <rPr>
        <sz val="16"/>
        <color theme="1"/>
        <rFont val="Calibri"/>
        <family val="2"/>
        <scheme val="minor"/>
      </rPr>
      <t xml:space="preserve">                                                                                                                                                                                                                                                                                                                                                                                                                                                                                               Please select a date from the drop down menu in </t>
    </r>
    <r>
      <rPr>
        <b/>
        <sz val="16"/>
        <color theme="1"/>
        <rFont val="Calibri"/>
        <family val="2"/>
        <scheme val="minor"/>
      </rPr>
      <t>H4</t>
    </r>
    <r>
      <rPr>
        <sz val="16"/>
        <color theme="1"/>
        <rFont val="Calibri"/>
        <family val="2"/>
        <scheme val="minor"/>
      </rPr>
      <t xml:space="preserve"> - this list is made visable by selecting the cell. Once a date is selected, this will populate cells </t>
    </r>
    <r>
      <rPr>
        <b/>
        <sz val="16"/>
        <color theme="1"/>
        <rFont val="Calibri"/>
        <family val="2"/>
        <scheme val="minor"/>
      </rPr>
      <t>C4 - G4</t>
    </r>
    <r>
      <rPr>
        <sz val="16"/>
        <color theme="1"/>
        <rFont val="Calibri"/>
        <family val="2"/>
        <scheme val="minor"/>
      </rPr>
      <t xml:space="preserve"> with the estimated week commencing dates for the</t>
    </r>
    <r>
      <rPr>
        <sz val="16"/>
        <rFont val="Calibri"/>
        <family val="2"/>
        <scheme val="minor"/>
      </rPr>
      <t xml:space="preserve"> earlier milestones</t>
    </r>
    <r>
      <rPr>
        <sz val="16"/>
        <color theme="7"/>
        <rFont val="Calibri"/>
        <family val="2"/>
        <scheme val="minor"/>
      </rPr>
      <t xml:space="preserve"> </t>
    </r>
    <r>
      <rPr>
        <sz val="16"/>
        <color theme="1"/>
        <rFont val="Calibri"/>
        <family val="2"/>
        <scheme val="minor"/>
      </rPr>
      <t>of the timeline.                                                                                                                                                                                                                                                                                                                                                                                                                                                                                        The first milestone within the appraisal process is the development of the scope. For optimal technologies, scoping takes place approximately 2-3 months ahead of the ITP. Information regarding this process will be communicated to you by the Scoping Team as these dates approach.</t>
    </r>
  </si>
  <si>
    <t>To find out more information on the steps of the appraisals process, please refer to the NICE process and methods manual.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</si>
</sst>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3">
    <font>
      <sz val="11"/>
      <color theme="1"/>
      <name val="Calibri"/>
      <family val="2"/>
      <scheme val="minor"/>
    </font>
    <font>
      <b/>
      <sz val="11"/>
      <color theme="1"/>
      <name val="Calibri"/>
      <family val="2"/>
      <scheme val="minor"/>
    </font>
    <font>
      <b/>
      <sz val="10"/>
      <name val="Calibri"/>
      <family val="2"/>
      <scheme val="minor"/>
    </font>
    <font>
      <u/>
      <sz val="11"/>
      <color theme="10"/>
      <name val="Calibri"/>
      <family val="2"/>
      <scheme val="minor"/>
    </font>
    <font>
      <b/>
      <sz val="20"/>
      <color rgb="FFFF0000"/>
      <name val="Calibri"/>
      <family val="2"/>
      <scheme val="minor"/>
    </font>
    <font>
      <sz val="16"/>
      <color theme="1"/>
      <name val="Calibri"/>
      <family val="2"/>
      <scheme val="minor"/>
    </font>
    <font>
      <b/>
      <sz val="16"/>
      <color theme="1"/>
      <name val="Calibri"/>
      <family val="2"/>
      <scheme val="minor"/>
    </font>
    <font>
      <sz val="16"/>
      <name val="Calibri"/>
      <family val="2"/>
      <scheme val="minor"/>
    </font>
    <font>
      <sz val="16"/>
      <color theme="7"/>
      <name val="Calibri"/>
      <family val="2"/>
      <scheme val="minor"/>
    </font>
    <font>
      <b/>
      <sz val="16"/>
      <name val="Calibri"/>
      <family val="2"/>
      <scheme val="minor"/>
    </font>
    <font>
      <u/>
      <sz val="16"/>
      <color theme="10"/>
      <name val="Calibri"/>
      <family val="2"/>
      <scheme val="minor"/>
    </font>
    <font>
      <i/>
      <sz val="16"/>
      <color theme="1"/>
      <name val="Calibri"/>
      <family val="2"/>
      <scheme val="minor"/>
    </font>
    <font>
      <b/>
      <sz val="16"/>
      <color rgb="FFFF0000"/>
      <name val="Calibri"/>
      <family val="2"/>
      <scheme val="minor"/>
    </font>
  </fonts>
  <fills count="3">
    <fill>
      <patternFill patternType="none"/>
    </fill>
    <fill>
      <patternFill patternType="gray125"/>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39">
    <xf numFmtId="0" fontId="0" fillId="0" borderId="0" xfId="0"/>
    <xf numFmtId="164" fontId="0" fillId="0" borderId="0" xfId="0" applyNumberFormat="1"/>
    <xf numFmtId="0" fontId="2" fillId="0" borderId="4" xfId="0" applyFont="1" applyBorder="1" applyAlignment="1">
      <alignment horizontal="center" vertical="center"/>
    </xf>
    <xf numFmtId="14" fontId="0" fillId="0" borderId="0" xfId="0" applyNumberFormat="1"/>
    <xf numFmtId="164" fontId="1" fillId="0" borderId="0" xfId="0" applyNumberFormat="1" applyFont="1" applyAlignment="1">
      <alignment horizontal="center"/>
    </xf>
    <xf numFmtId="0" fontId="0" fillId="0" borderId="0" xfId="0" applyAlignment="1">
      <alignment horizontal="center" vertical="center"/>
    </xf>
    <xf numFmtId="0" fontId="3" fillId="0" borderId="0" xfId="1" applyAlignment="1">
      <alignment vertical="top" wrapText="1"/>
    </xf>
    <xf numFmtId="0" fontId="0" fillId="0" borderId="0" xfId="0" applyAlignment="1">
      <alignment vertical="top" wrapText="1"/>
    </xf>
    <xf numFmtId="164" fontId="0" fillId="0" borderId="0" xfId="0" applyNumberFormat="1" applyAlignment="1">
      <alignment horizontal="left"/>
    </xf>
    <xf numFmtId="164" fontId="0" fillId="0" borderId="0" xfId="0" applyNumberFormat="1" applyAlignment="1">
      <alignment vertical="top" wrapText="1"/>
    </xf>
    <xf numFmtId="0" fontId="0" fillId="0" borderId="11" xfId="0" applyBorder="1"/>
    <xf numFmtId="14" fontId="0" fillId="0" borderId="0" xfId="0" applyNumberFormat="1" applyAlignment="1">
      <alignment vertical="top" wrapText="1"/>
    </xf>
    <xf numFmtId="0" fontId="0" fillId="0" borderId="18" xfId="0" applyBorder="1"/>
    <xf numFmtId="0" fontId="1" fillId="0" borderId="0" xfId="0" applyFont="1"/>
    <xf numFmtId="0" fontId="11" fillId="2" borderId="1" xfId="0" applyFont="1" applyFill="1" applyBorder="1" applyAlignment="1">
      <alignment vertical="center"/>
    </xf>
    <xf numFmtId="0" fontId="9"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11" fillId="2" borderId="3" xfId="0" applyFont="1" applyFill="1" applyBorder="1" applyAlignment="1">
      <alignment vertical="center"/>
    </xf>
    <xf numFmtId="164" fontId="5" fillId="2" borderId="2" xfId="0" applyNumberFormat="1" applyFont="1" applyFill="1" applyBorder="1"/>
    <xf numFmtId="0" fontId="11" fillId="2" borderId="2" xfId="0" applyFont="1" applyFill="1" applyBorder="1" applyAlignment="1">
      <alignment vertical="center"/>
    </xf>
    <xf numFmtId="164" fontId="12" fillId="2" borderId="2" xfId="0" applyNumberFormat="1" applyFont="1" applyFill="1" applyBorder="1" applyProtection="1">
      <protection locked="0"/>
    </xf>
    <xf numFmtId="0" fontId="1" fillId="0" borderId="0" xfId="0" applyFont="1" applyAlignment="1">
      <alignment horizontal="center"/>
    </xf>
    <xf numFmtId="0" fontId="4" fillId="2" borderId="2" xfId="0" applyFont="1" applyFill="1" applyBorder="1" applyAlignment="1">
      <alignment horizontal="center" vertical="center"/>
    </xf>
    <xf numFmtId="0" fontId="5" fillId="2" borderId="17"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19"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3"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21" xfId="0" applyFont="1" applyFill="1" applyBorder="1" applyAlignment="1">
      <alignment horizontal="left" vertical="top" wrapText="1"/>
    </xf>
    <xf numFmtId="0" fontId="5" fillId="2" borderId="8" xfId="0" applyFont="1" applyFill="1" applyBorder="1" applyAlignment="1">
      <alignment horizontal="left" vertical="top" wrapText="1"/>
    </xf>
    <xf numFmtId="0" fontId="10" fillId="2" borderId="7" xfId="1" applyFont="1" applyFill="1" applyBorder="1" applyAlignment="1">
      <alignment horizontal="center" vertical="top" wrapText="1"/>
    </xf>
    <xf numFmtId="0" fontId="10" fillId="2" borderId="6" xfId="1" applyFont="1" applyFill="1" applyBorder="1" applyAlignment="1">
      <alignment horizontal="center" vertical="top" wrapText="1"/>
    </xf>
    <xf numFmtId="0" fontId="10" fillId="2" borderId="5" xfId="1" applyFont="1" applyFill="1" applyBorder="1" applyAlignment="1">
      <alignment horizontal="center" vertical="top" wrapText="1"/>
    </xf>
  </cellXfs>
  <cellStyles count="2">
    <cellStyle name="Hyperlink" xfId="1" builtinId="8"/>
    <cellStyle name="Normal" xfId="0" builtinId="0"/>
  </cellStyles>
  <dxfs count="6">
    <dxf>
      <numFmt numFmtId="19" formatCode="dd/mm/yyyy"/>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dxf>
    <dxf>
      <numFmt numFmtId="19" formatCode="dd/mm/yyyy"/>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ceuk.sharepoint.com/sites/TA_HST_Ops/Shared%20Documents/General/Planning%20&amp;%20Resources/Timetables/Timeline%20templates%20A,B,C,D,HST.xlsx" TargetMode="External"/><Relationship Id="rId1" Type="http://schemas.openxmlformats.org/officeDocument/2006/relationships/externalLinkPath" Target="/sites/TA_HST_Ops/Shared%20Documents/General/Planning%20&amp;%20Resources/Timetables/Timeline%20templates%20A,B,C,D,H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sheetName val="START form image"/>
      <sheetName val="New formulae"/>
      <sheetName val="Committee A"/>
      <sheetName val="Committee B"/>
      <sheetName val="Committee C"/>
      <sheetName val="HST"/>
      <sheetName val="HST 2"/>
      <sheetName val="Committee A 2"/>
      <sheetName val="Committee B 2"/>
      <sheetName val="Committee C 2"/>
      <sheetName val="Committee D 2"/>
      <sheetName val="Committee D"/>
      <sheetName val="Scheduling"/>
      <sheetName val="Committee specialisms"/>
      <sheetName val="Holiday dates"/>
      <sheetName val="Timeline templates A,B,C,D,H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1141894-8158-45C3-AC9E-025919F17EDA}" name="Table1" displayName="Table1" ref="J2:J108" totalsRowShown="0" headerRowDxfId="5" dataDxfId="4">
  <autoFilter ref="J2:J108" xr:uid="{D1141894-8158-45C3-AC9E-025919F17EDA}"/>
  <sortState xmlns:xlrd2="http://schemas.microsoft.com/office/spreadsheetml/2017/richdata2" ref="J3:J108">
    <sortCondition ref="J2:J108"/>
  </sortState>
  <tableColumns count="1">
    <tableColumn id="1" xr3:uid="{6A0E5714-53B3-40B7-B6E6-ED6C34997E71}" name="Publication dates" dataDxfId="3"/>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B79324-1698-4611-8912-C92B1A8B3291}" name="Holidaydates" displayName="Holidaydates" ref="I2:I167" totalsRowShown="0" headerRowDxfId="2" dataDxfId="1">
  <autoFilter ref="I2:I167" xr:uid="{46B79324-1698-4611-8912-C92B1A8B3291}"/>
  <tableColumns count="1">
    <tableColumn id="1" xr3:uid="{C2901D73-D3B1-42D9-811C-934A44D4B630}" name="Holidays"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nice.org.uk/process/pmg9/chapter/foreword"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264C9-052F-41EA-9507-5FEE7050D80A}">
  <dimension ref="A1:M170"/>
  <sheetViews>
    <sheetView tabSelected="1" zoomScale="85" zoomScaleNormal="85" workbookViewId="0">
      <selection activeCell="H4" sqref="H4"/>
    </sheetView>
  </sheetViews>
  <sheetFormatPr defaultColWidth="0" defaultRowHeight="14.45"/>
  <cols>
    <col min="1" max="1" width="7.140625" customWidth="1"/>
    <col min="2" max="2" width="15.5703125" customWidth="1"/>
    <col min="3" max="3" width="30.85546875" customWidth="1"/>
    <col min="4" max="4" width="34.85546875" customWidth="1"/>
    <col min="5" max="5" width="45.140625" customWidth="1"/>
    <col min="6" max="7" width="46.85546875" customWidth="1"/>
    <col min="8" max="8" width="51.140625" customWidth="1"/>
    <col min="9" max="9" width="12.140625" hidden="1" customWidth="1"/>
    <col min="10" max="10" width="16.42578125" hidden="1" customWidth="1"/>
    <col min="11" max="11" width="8.85546875" customWidth="1"/>
    <col min="12" max="12" width="4.5703125" style="1" hidden="1" customWidth="1"/>
    <col min="13" max="13" width="10.85546875" style="1" hidden="1" customWidth="1"/>
    <col min="14" max="16384" width="9.140625" hidden="1"/>
  </cols>
  <sheetData>
    <row r="1" spans="1:13" ht="30.75" customHeight="1">
      <c r="B1" s="22" t="s">
        <v>0</v>
      </c>
      <c r="C1" s="22"/>
      <c r="D1" s="22"/>
      <c r="E1" s="22"/>
      <c r="F1" s="22"/>
      <c r="G1" s="22"/>
      <c r="H1" s="22"/>
      <c r="L1" s="4"/>
      <c r="M1" s="9"/>
    </row>
    <row r="2" spans="1:13" ht="42">
      <c r="B2" s="14" t="s">
        <v>1</v>
      </c>
      <c r="C2" s="15" t="s">
        <v>2</v>
      </c>
      <c r="D2" s="16" t="s">
        <v>3</v>
      </c>
      <c r="E2" s="15" t="s">
        <v>4</v>
      </c>
      <c r="F2" s="15" t="s">
        <v>5</v>
      </c>
      <c r="G2" s="15" t="s">
        <v>6</v>
      </c>
      <c r="H2" s="15" t="s">
        <v>7</v>
      </c>
      <c r="I2" s="21" t="s">
        <v>8</v>
      </c>
      <c r="J2" s="21" t="s">
        <v>9</v>
      </c>
      <c r="K2" s="2"/>
      <c r="L2" s="1">
        <v>45385</v>
      </c>
      <c r="M2" s="9"/>
    </row>
    <row r="3" spans="1:13" ht="21" hidden="1">
      <c r="B3" s="17"/>
      <c r="C3" s="18">
        <f>WORKDAY(H4,-185,Holidaydates[])</f>
        <v>46266</v>
      </c>
      <c r="D3" s="18">
        <f>WORKDAY(H4,-139,Holidaydates[])</f>
        <v>46330</v>
      </c>
      <c r="E3" s="18">
        <f>WORKDAY(H4,-123,Holidaydates[])</f>
        <v>46352</v>
      </c>
      <c r="F3" s="18">
        <f>WORKDAY(H4,-94,Holidaydates[])</f>
        <v>46407</v>
      </c>
      <c r="G3" s="18">
        <f>WORKDAY(H4,-41,Holidaydates[])</f>
        <v>46489</v>
      </c>
      <c r="H3" s="20"/>
      <c r="I3" s="3">
        <v>44918</v>
      </c>
      <c r="J3" s="3">
        <f>WORKDAY(I3,14,[1]!Table3[Column2])</f>
        <v>44946</v>
      </c>
      <c r="K3" s="3"/>
      <c r="L3" s="1">
        <v>46336</v>
      </c>
      <c r="M3" s="9"/>
    </row>
    <row r="4" spans="1:13" ht="21">
      <c r="B4" s="19" t="s">
        <v>10</v>
      </c>
      <c r="C4" s="18">
        <f>C3-WEEKDAY(C3,3)</f>
        <v>46265</v>
      </c>
      <c r="D4" s="18">
        <f>D3-WEEKDAY(D3,3)</f>
        <v>46328</v>
      </c>
      <c r="E4" s="18">
        <f>E3-WEEKDAY(E3,3)</f>
        <v>46349</v>
      </c>
      <c r="F4" s="18">
        <f>F3-WEEKDAY(F3,3)</f>
        <v>46405</v>
      </c>
      <c r="G4" s="18">
        <f>G3-WEEKDAY(G3,3)</f>
        <v>46489</v>
      </c>
      <c r="H4" s="20">
        <v>46548</v>
      </c>
      <c r="I4" s="3">
        <v>44564</v>
      </c>
      <c r="J4" s="3">
        <f>WORKDAY(I4,14,[1]!Table3[Column2])</f>
        <v>44582</v>
      </c>
      <c r="K4" s="3"/>
      <c r="L4" s="1">
        <v>45386</v>
      </c>
      <c r="M4" s="11"/>
    </row>
    <row r="5" spans="1:13" ht="15" thickBot="1">
      <c r="I5" s="3">
        <v>44665</v>
      </c>
      <c r="J5" s="3">
        <f>WORKDAY(I5,14,[1]!Table3[Column2])</f>
        <v>44692</v>
      </c>
      <c r="K5" s="3"/>
      <c r="L5" s="1">
        <v>45391</v>
      </c>
      <c r="M5" s="11"/>
    </row>
    <row r="6" spans="1:13" ht="15" customHeight="1" thickBot="1">
      <c r="A6" s="10"/>
      <c r="B6" s="23" t="s">
        <v>11</v>
      </c>
      <c r="C6" s="23"/>
      <c r="D6" s="23"/>
      <c r="E6" s="23"/>
      <c r="F6" s="23"/>
      <c r="G6" s="23"/>
      <c r="H6" s="23"/>
      <c r="I6" s="3">
        <v>44666</v>
      </c>
      <c r="J6" s="3">
        <f>WORKDAY(I6,14,[1]!Table3[Column2])</f>
        <v>44692</v>
      </c>
      <c r="L6" s="1">
        <v>45392</v>
      </c>
      <c r="M6" s="11"/>
    </row>
    <row r="7" spans="1:13" ht="15" thickBot="1">
      <c r="A7" s="10"/>
      <c r="B7" s="23"/>
      <c r="C7" s="23"/>
      <c r="D7" s="23"/>
      <c r="E7" s="23"/>
      <c r="F7" s="23"/>
      <c r="G7" s="23"/>
      <c r="H7" s="23"/>
      <c r="I7" s="3">
        <v>44669</v>
      </c>
      <c r="J7" s="3">
        <v>45959</v>
      </c>
      <c r="K7" s="13"/>
      <c r="L7" s="1">
        <v>45393</v>
      </c>
      <c r="M7" s="11"/>
    </row>
    <row r="8" spans="1:13" ht="13.5" customHeight="1" thickBot="1">
      <c r="A8" s="10"/>
      <c r="B8" s="23"/>
      <c r="C8" s="23"/>
      <c r="D8" s="23"/>
      <c r="E8" s="23"/>
      <c r="F8" s="23"/>
      <c r="G8" s="23"/>
      <c r="H8" s="23"/>
      <c r="I8" s="3">
        <v>44670</v>
      </c>
      <c r="J8" s="3">
        <v>45966</v>
      </c>
      <c r="K8" s="12"/>
      <c r="L8" s="1">
        <v>45419</v>
      </c>
      <c r="M8" s="11"/>
    </row>
    <row r="9" spans="1:13" ht="12.6" customHeight="1" thickBot="1">
      <c r="A9" s="10"/>
      <c r="B9" s="23"/>
      <c r="C9" s="23"/>
      <c r="D9" s="23"/>
      <c r="E9" s="23"/>
      <c r="F9" s="23"/>
      <c r="G9" s="23"/>
      <c r="H9" s="23"/>
      <c r="I9" s="3">
        <v>44671</v>
      </c>
      <c r="J9" s="3">
        <v>45973</v>
      </c>
      <c r="L9" s="1">
        <v>45420</v>
      </c>
      <c r="M9" s="11"/>
    </row>
    <row r="10" spans="1:13" ht="15" thickBot="1">
      <c r="A10" s="10"/>
      <c r="B10" s="23"/>
      <c r="C10" s="23"/>
      <c r="D10" s="23"/>
      <c r="E10" s="23"/>
      <c r="F10" s="23"/>
      <c r="G10" s="23"/>
      <c r="H10" s="23"/>
      <c r="I10" s="3">
        <v>44683</v>
      </c>
      <c r="J10" s="3">
        <v>46001</v>
      </c>
      <c r="L10" s="1">
        <v>45421</v>
      </c>
      <c r="M10" s="11"/>
    </row>
    <row r="11" spans="1:13" ht="14.45" customHeight="1" thickBot="1">
      <c r="A11" s="10"/>
      <c r="B11" s="23"/>
      <c r="C11" s="23"/>
      <c r="D11" s="23"/>
      <c r="E11" s="23"/>
      <c r="F11" s="23"/>
      <c r="G11" s="23"/>
      <c r="H11" s="23"/>
      <c r="I11" s="3">
        <v>44714</v>
      </c>
      <c r="J11" s="3">
        <v>46008</v>
      </c>
      <c r="L11" s="1">
        <v>45426</v>
      </c>
      <c r="M11" s="11"/>
    </row>
    <row r="12" spans="1:13" ht="15" thickBot="1">
      <c r="A12" s="10"/>
      <c r="B12" s="23"/>
      <c r="C12" s="23"/>
      <c r="D12" s="23"/>
      <c r="E12" s="23"/>
      <c r="F12" s="23"/>
      <c r="G12" s="23"/>
      <c r="H12" s="23"/>
      <c r="I12" s="3">
        <v>44715</v>
      </c>
      <c r="J12" s="3">
        <v>46043</v>
      </c>
      <c r="L12" s="1">
        <v>45427</v>
      </c>
      <c r="M12" s="11"/>
    </row>
    <row r="13" spans="1:13" ht="15" thickBot="1">
      <c r="A13" s="10"/>
      <c r="B13" s="23"/>
      <c r="C13" s="23"/>
      <c r="D13" s="23"/>
      <c r="E13" s="23"/>
      <c r="F13" s="23"/>
      <c r="G13" s="23"/>
      <c r="H13" s="23"/>
      <c r="I13" s="3">
        <v>44802</v>
      </c>
      <c r="J13" s="3">
        <v>46050</v>
      </c>
      <c r="L13" s="1">
        <v>45447</v>
      </c>
      <c r="M13" s="11"/>
    </row>
    <row r="14" spans="1:13" ht="15" thickBot="1">
      <c r="A14" s="10"/>
      <c r="B14" s="23"/>
      <c r="C14" s="23"/>
      <c r="D14" s="23"/>
      <c r="E14" s="23"/>
      <c r="F14" s="23"/>
      <c r="G14" s="23"/>
      <c r="H14" s="23"/>
      <c r="I14" s="3">
        <v>44915</v>
      </c>
      <c r="J14" s="3">
        <v>46071</v>
      </c>
      <c r="L14" s="1">
        <v>45449</v>
      </c>
      <c r="M14" s="11"/>
    </row>
    <row r="15" spans="1:13" ht="30.75" customHeight="1" thickBot="1">
      <c r="A15" s="10"/>
      <c r="B15" s="23"/>
      <c r="C15" s="23"/>
      <c r="D15" s="23"/>
      <c r="E15" s="23"/>
      <c r="F15" s="23"/>
      <c r="G15" s="23"/>
      <c r="H15" s="23"/>
      <c r="I15" s="3">
        <v>44916</v>
      </c>
      <c r="J15" s="3">
        <v>46078</v>
      </c>
      <c r="L15" s="1">
        <v>45454</v>
      </c>
      <c r="M15" s="11"/>
    </row>
    <row r="16" spans="1:13" ht="15" thickBot="1">
      <c r="A16" s="10"/>
      <c r="B16" s="23"/>
      <c r="C16" s="23"/>
      <c r="D16" s="23"/>
      <c r="E16" s="23"/>
      <c r="F16" s="23"/>
      <c r="G16" s="23"/>
      <c r="H16" s="23"/>
      <c r="I16" s="3">
        <v>44917</v>
      </c>
      <c r="J16" s="3">
        <v>46085</v>
      </c>
      <c r="L16" s="1">
        <v>45455</v>
      </c>
      <c r="M16" s="9"/>
    </row>
    <row r="17" spans="1:13" ht="173.25" customHeight="1" thickBot="1">
      <c r="A17" s="10"/>
      <c r="B17" s="23"/>
      <c r="C17" s="23"/>
      <c r="D17" s="23"/>
      <c r="E17" s="23"/>
      <c r="F17" s="23"/>
      <c r="G17" s="23"/>
      <c r="H17" s="23"/>
      <c r="I17" s="3">
        <v>44918</v>
      </c>
      <c r="J17" s="3">
        <v>46092</v>
      </c>
      <c r="L17" s="1">
        <v>45456</v>
      </c>
      <c r="M17" s="9"/>
    </row>
    <row r="18" spans="1:13" ht="33.75" customHeight="1">
      <c r="A18" s="10"/>
      <c r="B18" s="24" t="s">
        <v>12</v>
      </c>
      <c r="C18" s="25"/>
      <c r="D18" s="25"/>
      <c r="E18" s="25"/>
      <c r="F18" s="25"/>
      <c r="G18" s="26"/>
      <c r="H18" s="27"/>
      <c r="I18" s="3">
        <v>44921</v>
      </c>
      <c r="J18" s="3">
        <v>46099</v>
      </c>
      <c r="L18" s="1">
        <v>45462</v>
      </c>
      <c r="M18" s="9"/>
    </row>
    <row r="19" spans="1:13">
      <c r="A19" s="10"/>
      <c r="B19" s="28"/>
      <c r="C19" s="29"/>
      <c r="D19" s="29"/>
      <c r="E19" s="29"/>
      <c r="F19" s="29"/>
      <c r="G19" s="30"/>
      <c r="H19" s="31"/>
      <c r="I19" s="3">
        <v>44922</v>
      </c>
      <c r="J19" s="3">
        <v>46120</v>
      </c>
      <c r="L19" s="1">
        <v>45475</v>
      </c>
      <c r="M19" s="9"/>
    </row>
    <row r="20" spans="1:13" ht="60.75" customHeight="1">
      <c r="A20" s="10"/>
      <c r="B20" s="28"/>
      <c r="C20" s="29"/>
      <c r="D20" s="29"/>
      <c r="E20" s="29"/>
      <c r="F20" s="29"/>
      <c r="G20" s="30"/>
      <c r="H20" s="31"/>
      <c r="I20" s="3">
        <v>44923</v>
      </c>
      <c r="J20" s="3">
        <v>46127</v>
      </c>
      <c r="L20" s="1">
        <v>45476</v>
      </c>
      <c r="M20" s="9"/>
    </row>
    <row r="21" spans="1:13" ht="3.75" customHeight="1" thickBot="1">
      <c r="A21" s="10"/>
      <c r="B21" s="32"/>
      <c r="C21" s="33"/>
      <c r="D21" s="33"/>
      <c r="E21" s="33"/>
      <c r="F21" s="33"/>
      <c r="G21" s="34"/>
      <c r="H21" s="35"/>
      <c r="I21" s="3">
        <v>44924</v>
      </c>
      <c r="J21" s="3">
        <v>46134</v>
      </c>
      <c r="L21" s="1">
        <v>45477</v>
      </c>
      <c r="M21" s="9"/>
    </row>
    <row r="22" spans="1:13" ht="20.25" customHeight="1" thickBot="1">
      <c r="B22" s="36" t="s">
        <v>13</v>
      </c>
      <c r="C22" s="37"/>
      <c r="D22" s="37"/>
      <c r="E22" s="37"/>
      <c r="F22" s="37"/>
      <c r="G22" s="37"/>
      <c r="H22" s="38"/>
      <c r="I22" s="3">
        <v>44925</v>
      </c>
      <c r="J22" s="3">
        <v>46149</v>
      </c>
      <c r="L22" s="1">
        <v>45482</v>
      </c>
      <c r="M22" s="9"/>
    </row>
    <row r="23" spans="1:13" ht="13.5" customHeight="1">
      <c r="B23" s="7"/>
      <c r="C23" s="7"/>
      <c r="D23" s="7"/>
      <c r="E23" s="7"/>
      <c r="F23" s="7"/>
      <c r="G23" s="7"/>
      <c r="H23" s="7"/>
      <c r="I23" s="3">
        <v>44928</v>
      </c>
      <c r="J23" s="3">
        <v>46156</v>
      </c>
      <c r="L23" s="1">
        <v>45484</v>
      </c>
      <c r="M23" s="9"/>
    </row>
    <row r="24" spans="1:13">
      <c r="B24" s="7"/>
      <c r="C24" s="7"/>
      <c r="D24" s="7"/>
      <c r="E24" s="7"/>
      <c r="F24" s="7"/>
      <c r="G24" s="7"/>
      <c r="H24" s="7"/>
      <c r="I24" s="3">
        <v>45022</v>
      </c>
      <c r="J24" s="3">
        <v>46163</v>
      </c>
      <c r="L24" s="1">
        <v>45510</v>
      </c>
      <c r="M24" s="8"/>
    </row>
    <row r="25" spans="1:13">
      <c r="B25" s="7"/>
      <c r="C25" s="7"/>
      <c r="D25" s="7"/>
      <c r="E25" s="7"/>
      <c r="F25" s="7"/>
      <c r="G25" s="7"/>
      <c r="H25" s="7"/>
      <c r="I25" s="3">
        <v>45023</v>
      </c>
      <c r="J25" s="3">
        <v>46177</v>
      </c>
      <c r="L25" s="1">
        <v>45511</v>
      </c>
    </row>
    <row r="26" spans="1:13" ht="18" customHeight="1">
      <c r="B26" s="6"/>
      <c r="C26" s="6"/>
      <c r="D26" s="6"/>
      <c r="E26" s="6"/>
      <c r="F26" s="6"/>
      <c r="G26" s="6"/>
      <c r="H26" s="6"/>
      <c r="I26" s="3">
        <v>45026</v>
      </c>
      <c r="J26" s="3">
        <v>46184</v>
      </c>
      <c r="L26" s="1">
        <v>45517</v>
      </c>
    </row>
    <row r="27" spans="1:13">
      <c r="I27" s="3">
        <v>45027</v>
      </c>
      <c r="J27" s="3">
        <v>46197</v>
      </c>
      <c r="L27" s="1">
        <v>45518</v>
      </c>
    </row>
    <row r="28" spans="1:13">
      <c r="I28" s="3">
        <v>45028</v>
      </c>
      <c r="J28" s="3">
        <v>46204</v>
      </c>
      <c r="L28" s="1">
        <v>45519</v>
      </c>
    </row>
    <row r="29" spans="1:13">
      <c r="D29" s="5"/>
      <c r="I29" s="3">
        <v>45047</v>
      </c>
      <c r="J29" s="3">
        <v>46211</v>
      </c>
      <c r="L29" s="1">
        <v>45538</v>
      </c>
    </row>
    <row r="30" spans="1:13">
      <c r="I30" s="3">
        <v>45075</v>
      </c>
      <c r="J30" s="3">
        <v>46225</v>
      </c>
      <c r="L30" s="1">
        <v>45539</v>
      </c>
    </row>
    <row r="31" spans="1:13">
      <c r="I31" s="3">
        <v>45166</v>
      </c>
      <c r="J31" s="3">
        <v>46239</v>
      </c>
      <c r="L31" s="1">
        <v>45540</v>
      </c>
    </row>
    <row r="32" spans="1:13">
      <c r="I32" s="3">
        <v>45280</v>
      </c>
      <c r="J32" s="3">
        <v>46246</v>
      </c>
      <c r="L32" s="1">
        <v>45545</v>
      </c>
    </row>
    <row r="33" spans="9:12" s="1" customFormat="1">
      <c r="I33" s="3">
        <v>45281</v>
      </c>
      <c r="J33" s="3">
        <v>46253</v>
      </c>
      <c r="K33"/>
      <c r="L33" s="1">
        <v>45546</v>
      </c>
    </row>
    <row r="34" spans="9:12" s="1" customFormat="1">
      <c r="I34" s="3">
        <v>45282</v>
      </c>
      <c r="J34" s="3">
        <v>46268</v>
      </c>
      <c r="K34"/>
      <c r="L34" s="1">
        <v>45567</v>
      </c>
    </row>
    <row r="35" spans="9:12" s="1" customFormat="1">
      <c r="I35" s="3">
        <v>45285</v>
      </c>
      <c r="J35" s="3">
        <v>46275</v>
      </c>
      <c r="K35"/>
      <c r="L35" s="1">
        <v>45568</v>
      </c>
    </row>
    <row r="36" spans="9:12" s="1" customFormat="1">
      <c r="I36" s="3">
        <v>45286</v>
      </c>
      <c r="J36" s="3">
        <v>46282</v>
      </c>
      <c r="K36"/>
      <c r="L36" s="1">
        <v>45573</v>
      </c>
    </row>
    <row r="37" spans="9:12" s="1" customFormat="1">
      <c r="I37" s="3">
        <v>45287</v>
      </c>
      <c r="J37" s="3">
        <v>46295</v>
      </c>
      <c r="K37"/>
      <c r="L37" s="1">
        <v>45574</v>
      </c>
    </row>
    <row r="38" spans="9:12" s="1" customFormat="1">
      <c r="I38" s="3">
        <v>45288</v>
      </c>
      <c r="J38" s="3">
        <v>46302</v>
      </c>
      <c r="K38"/>
      <c r="L38" s="1">
        <v>45575</v>
      </c>
    </row>
    <row r="39" spans="9:12" s="1" customFormat="1">
      <c r="I39" s="3">
        <v>45289</v>
      </c>
      <c r="J39" s="3">
        <v>46316</v>
      </c>
      <c r="K39"/>
      <c r="L39" s="1">
        <v>45601</v>
      </c>
    </row>
    <row r="40" spans="9:12" s="1" customFormat="1">
      <c r="I40" s="3">
        <v>45292</v>
      </c>
      <c r="J40" s="3">
        <v>46330</v>
      </c>
      <c r="K40"/>
      <c r="L40" s="1">
        <v>45602</v>
      </c>
    </row>
    <row r="41" spans="9:12" s="1" customFormat="1">
      <c r="I41" s="3">
        <v>45293</v>
      </c>
      <c r="J41" s="3">
        <v>46337</v>
      </c>
      <c r="K41"/>
      <c r="L41" s="1">
        <v>45603</v>
      </c>
    </row>
    <row r="42" spans="9:12" s="1" customFormat="1">
      <c r="I42" s="3">
        <v>45378</v>
      </c>
      <c r="J42" s="3">
        <v>46344</v>
      </c>
      <c r="K42"/>
      <c r="L42" s="1">
        <v>45608</v>
      </c>
    </row>
    <row r="43" spans="9:12" s="1" customFormat="1">
      <c r="I43" s="3">
        <v>45379</v>
      </c>
      <c r="J43" s="3">
        <v>46358</v>
      </c>
      <c r="K43"/>
      <c r="L43" s="1">
        <v>45609</v>
      </c>
    </row>
    <row r="44" spans="9:12" s="1" customFormat="1">
      <c r="I44" s="3">
        <v>45380</v>
      </c>
      <c r="J44" s="3">
        <v>46365</v>
      </c>
      <c r="K44"/>
      <c r="L44" s="1">
        <v>45630</v>
      </c>
    </row>
    <row r="45" spans="9:12" s="1" customFormat="1">
      <c r="I45" s="3">
        <v>45383</v>
      </c>
      <c r="J45" s="3">
        <v>46372</v>
      </c>
      <c r="K45"/>
      <c r="L45" s="1">
        <v>45631</v>
      </c>
    </row>
    <row r="46" spans="9:12" s="1" customFormat="1">
      <c r="I46" s="3">
        <v>45384</v>
      </c>
      <c r="J46" s="3">
        <v>46400</v>
      </c>
      <c r="K46"/>
      <c r="L46" s="1">
        <v>45636</v>
      </c>
    </row>
    <row r="47" spans="9:12" s="1" customFormat="1">
      <c r="I47" s="3">
        <v>45418</v>
      </c>
      <c r="J47" s="3">
        <v>46407</v>
      </c>
      <c r="K47"/>
      <c r="L47" s="1">
        <v>45637</v>
      </c>
    </row>
    <row r="48" spans="9:12" s="1" customFormat="1">
      <c r="I48" s="3">
        <v>45439</v>
      </c>
      <c r="J48" s="3">
        <v>46414</v>
      </c>
      <c r="K48"/>
      <c r="L48" s="1">
        <v>45638</v>
      </c>
    </row>
    <row r="49" spans="9:12" s="1" customFormat="1">
      <c r="I49" s="3">
        <v>45530</v>
      </c>
      <c r="J49" s="3">
        <v>46428</v>
      </c>
      <c r="K49"/>
      <c r="L49" s="1">
        <v>45664</v>
      </c>
    </row>
    <row r="50" spans="9:12" s="1" customFormat="1">
      <c r="I50" s="3">
        <v>45649</v>
      </c>
      <c r="J50" s="3">
        <v>46435</v>
      </c>
      <c r="K50"/>
      <c r="L50" s="1">
        <v>45665</v>
      </c>
    </row>
    <row r="51" spans="9:12" s="1" customFormat="1">
      <c r="I51" s="3">
        <v>45650</v>
      </c>
      <c r="J51" s="3">
        <v>46442</v>
      </c>
      <c r="K51"/>
      <c r="L51" s="1">
        <v>45671</v>
      </c>
    </row>
    <row r="52" spans="9:12" s="1" customFormat="1">
      <c r="I52" s="3">
        <v>45651</v>
      </c>
      <c r="J52" s="3">
        <v>46449</v>
      </c>
      <c r="K52"/>
      <c r="L52" s="1">
        <v>45672</v>
      </c>
    </row>
    <row r="53" spans="9:12" s="1" customFormat="1">
      <c r="I53" s="3">
        <v>45652</v>
      </c>
      <c r="J53" s="3">
        <v>46456</v>
      </c>
      <c r="K53"/>
      <c r="L53" s="1">
        <v>45673</v>
      </c>
    </row>
    <row r="54" spans="9:12" s="1" customFormat="1">
      <c r="I54" s="3">
        <v>45653</v>
      </c>
      <c r="J54" s="3">
        <v>46463</v>
      </c>
      <c r="K54"/>
      <c r="L54" s="1">
        <v>45692</v>
      </c>
    </row>
    <row r="55" spans="9:12" s="1" customFormat="1">
      <c r="I55" s="3">
        <v>45656</v>
      </c>
      <c r="J55" s="3">
        <v>46484</v>
      </c>
      <c r="K55"/>
      <c r="L55" s="1">
        <v>45693</v>
      </c>
    </row>
    <row r="56" spans="9:12" s="1" customFormat="1">
      <c r="I56" s="3">
        <v>45657</v>
      </c>
      <c r="J56" s="3">
        <v>46491</v>
      </c>
      <c r="K56"/>
      <c r="L56" s="1">
        <v>45694</v>
      </c>
    </row>
    <row r="57" spans="9:12" s="1" customFormat="1">
      <c r="I57" s="3">
        <v>45658</v>
      </c>
      <c r="J57" s="3">
        <v>46498</v>
      </c>
      <c r="K57"/>
      <c r="L57" s="1">
        <v>45699</v>
      </c>
    </row>
    <row r="58" spans="9:12" s="1" customFormat="1">
      <c r="I58" s="3">
        <v>45659</v>
      </c>
      <c r="J58" s="3">
        <v>46512</v>
      </c>
      <c r="K58"/>
    </row>
    <row r="59" spans="9:12" s="1" customFormat="1">
      <c r="I59" s="3">
        <v>45660</v>
      </c>
      <c r="J59" s="3">
        <v>46520</v>
      </c>
      <c r="K59"/>
      <c r="L59" s="1">
        <v>45700</v>
      </c>
    </row>
    <row r="60" spans="9:12" s="1" customFormat="1">
      <c r="I60" s="3">
        <v>45763</v>
      </c>
      <c r="J60" s="3">
        <v>46527</v>
      </c>
      <c r="K60"/>
      <c r="L60" s="1">
        <v>45720</v>
      </c>
    </row>
    <row r="61" spans="9:12" s="1" customFormat="1">
      <c r="I61" s="3">
        <v>45764</v>
      </c>
      <c r="J61" s="3">
        <v>46541</v>
      </c>
      <c r="K61"/>
      <c r="L61" s="1">
        <v>45721</v>
      </c>
    </row>
    <row r="62" spans="9:12" s="1" customFormat="1">
      <c r="I62" s="3">
        <v>45765</v>
      </c>
      <c r="J62" s="3">
        <v>46548</v>
      </c>
      <c r="K62"/>
      <c r="L62" s="1">
        <v>45727</v>
      </c>
    </row>
    <row r="63" spans="9:12" s="1" customFormat="1">
      <c r="I63" s="3">
        <v>45768</v>
      </c>
      <c r="J63" s="3">
        <v>46561</v>
      </c>
      <c r="K63"/>
      <c r="L63" s="1">
        <v>45729</v>
      </c>
    </row>
    <row r="64" spans="9:12" s="1" customFormat="1">
      <c r="I64" s="3">
        <v>45769</v>
      </c>
      <c r="J64" s="3">
        <v>46568</v>
      </c>
      <c r="K64"/>
      <c r="L64" s="1">
        <v>45748</v>
      </c>
    </row>
    <row r="65" spans="9:12" s="1" customFormat="1">
      <c r="I65" s="3">
        <v>45782</v>
      </c>
      <c r="J65" s="3">
        <v>46575</v>
      </c>
      <c r="K65"/>
      <c r="L65" s="1">
        <v>45749</v>
      </c>
    </row>
    <row r="66" spans="9:12" s="1" customFormat="1">
      <c r="I66" s="3">
        <v>45803</v>
      </c>
      <c r="J66" s="3">
        <v>46589</v>
      </c>
      <c r="K66"/>
      <c r="L66" s="1">
        <v>45750</v>
      </c>
    </row>
    <row r="67" spans="9:12" s="1" customFormat="1">
      <c r="I67" s="3">
        <v>45894</v>
      </c>
      <c r="J67" s="3">
        <v>46596</v>
      </c>
      <c r="K67"/>
      <c r="L67" s="1">
        <v>45756</v>
      </c>
    </row>
    <row r="68" spans="9:12" s="1" customFormat="1">
      <c r="I68" s="3">
        <v>46013</v>
      </c>
      <c r="J68" s="3">
        <v>46603</v>
      </c>
      <c r="K68"/>
      <c r="L68" s="1">
        <v>45757</v>
      </c>
    </row>
    <row r="69" spans="9:12" s="1" customFormat="1">
      <c r="I69" s="3">
        <v>46014</v>
      </c>
      <c r="J69" s="3">
        <v>46610</v>
      </c>
      <c r="K69"/>
      <c r="L69" s="1">
        <v>45783</v>
      </c>
    </row>
    <row r="70" spans="9:12" s="1" customFormat="1">
      <c r="I70" s="3">
        <v>46015</v>
      </c>
      <c r="J70" s="3">
        <v>46632</v>
      </c>
      <c r="K70"/>
      <c r="L70" s="1">
        <v>45784</v>
      </c>
    </row>
    <row r="71" spans="9:12" s="1" customFormat="1">
      <c r="I71" s="3">
        <v>46016</v>
      </c>
      <c r="J71" s="3">
        <v>46639</v>
      </c>
      <c r="K71"/>
      <c r="L71" s="1">
        <v>45790</v>
      </c>
    </row>
    <row r="72" spans="9:12" s="1" customFormat="1">
      <c r="I72" s="3">
        <v>46017</v>
      </c>
      <c r="J72" s="3">
        <v>46646</v>
      </c>
      <c r="K72"/>
      <c r="L72" s="1">
        <v>45791</v>
      </c>
    </row>
    <row r="73" spans="9:12" s="1" customFormat="1">
      <c r="I73" s="3">
        <v>46020</v>
      </c>
      <c r="J73" s="3">
        <v>46659</v>
      </c>
      <c r="K73"/>
      <c r="L73" s="1">
        <v>45792</v>
      </c>
    </row>
    <row r="74" spans="9:12" s="1" customFormat="1">
      <c r="I74" s="3">
        <v>46021</v>
      </c>
      <c r="J74" s="3">
        <v>46666</v>
      </c>
      <c r="K74"/>
      <c r="L74" s="1">
        <v>45811</v>
      </c>
    </row>
    <row r="75" spans="9:12" s="1" customFormat="1">
      <c r="I75" s="3">
        <v>46022</v>
      </c>
      <c r="J75" s="3">
        <v>46680</v>
      </c>
      <c r="K75"/>
      <c r="L75" s="1">
        <v>45812</v>
      </c>
    </row>
    <row r="76" spans="9:12" s="1" customFormat="1">
      <c r="I76" s="3">
        <v>46023</v>
      </c>
      <c r="J76" s="3">
        <v>46694</v>
      </c>
      <c r="K76"/>
      <c r="L76" s="1">
        <v>45813</v>
      </c>
    </row>
    <row r="77" spans="9:12" s="1" customFormat="1">
      <c r="I77" s="3">
        <v>46024</v>
      </c>
      <c r="J77" s="3">
        <v>46701</v>
      </c>
      <c r="K77"/>
    </row>
    <row r="78" spans="9:12" s="1" customFormat="1">
      <c r="I78" s="3">
        <v>46113</v>
      </c>
      <c r="J78" s="3">
        <v>46708</v>
      </c>
      <c r="K78"/>
      <c r="L78" s="1">
        <v>45819</v>
      </c>
    </row>
    <row r="79" spans="9:12" s="1" customFormat="1">
      <c r="I79" s="3">
        <v>46114</v>
      </c>
      <c r="J79" s="3">
        <v>46722</v>
      </c>
      <c r="K79"/>
      <c r="L79" s="1">
        <v>45820</v>
      </c>
    </row>
    <row r="80" spans="9:12" s="1" customFormat="1">
      <c r="I80" s="3">
        <v>46115</v>
      </c>
      <c r="J80" s="3">
        <v>46729</v>
      </c>
      <c r="K80"/>
      <c r="L80" s="1">
        <v>45839</v>
      </c>
    </row>
    <row r="81" spans="9:12" s="1" customFormat="1">
      <c r="I81" s="3">
        <v>46118</v>
      </c>
      <c r="J81" s="3">
        <v>46736</v>
      </c>
      <c r="K81"/>
      <c r="L81" s="1">
        <v>45840</v>
      </c>
    </row>
    <row r="82" spans="9:12" s="1" customFormat="1">
      <c r="I82" s="3">
        <v>46119</v>
      </c>
      <c r="J82" s="3">
        <v>46764</v>
      </c>
      <c r="K82"/>
      <c r="L82" s="1">
        <v>45847</v>
      </c>
    </row>
    <row r="83" spans="9:12" s="1" customFormat="1">
      <c r="I83" s="3">
        <v>46146</v>
      </c>
      <c r="J83" s="3">
        <v>46771</v>
      </c>
      <c r="K83"/>
      <c r="L83" s="1">
        <v>45848</v>
      </c>
    </row>
    <row r="84" spans="9:12" s="1" customFormat="1">
      <c r="I84" s="3">
        <v>46167</v>
      </c>
      <c r="J84" s="3">
        <v>46778</v>
      </c>
      <c r="K84"/>
      <c r="L84" s="1">
        <v>45874</v>
      </c>
    </row>
    <row r="85" spans="9:12" s="1" customFormat="1">
      <c r="I85" s="3">
        <v>46265</v>
      </c>
      <c r="J85" s="3">
        <v>46791</v>
      </c>
      <c r="K85"/>
      <c r="L85" s="1">
        <v>45876</v>
      </c>
    </row>
    <row r="86" spans="9:12" s="1" customFormat="1">
      <c r="I86" s="3">
        <v>46379</v>
      </c>
      <c r="J86" s="3">
        <v>46799</v>
      </c>
      <c r="K86"/>
      <c r="L86" s="1">
        <v>45881</v>
      </c>
    </row>
    <row r="87" spans="9:12" s="1" customFormat="1">
      <c r="I87" s="3">
        <v>46380</v>
      </c>
      <c r="J87" s="3">
        <v>46806</v>
      </c>
      <c r="K87"/>
      <c r="L87" s="1">
        <v>45882</v>
      </c>
    </row>
    <row r="88" spans="9:12" s="1" customFormat="1">
      <c r="I88" s="3">
        <v>46381</v>
      </c>
      <c r="J88" s="3">
        <v>46813</v>
      </c>
      <c r="K88"/>
      <c r="L88" s="1">
        <v>45902</v>
      </c>
    </row>
    <row r="89" spans="9:12" s="1" customFormat="1">
      <c r="I89" s="3">
        <v>46384</v>
      </c>
      <c r="J89" s="3">
        <v>46820</v>
      </c>
      <c r="K89"/>
      <c r="L89" s="1">
        <v>45903</v>
      </c>
    </row>
    <row r="90" spans="9:12" s="1" customFormat="1">
      <c r="I90" s="3">
        <v>46385</v>
      </c>
      <c r="J90" s="3">
        <v>46841</v>
      </c>
      <c r="K90"/>
      <c r="L90" s="1">
        <v>45909</v>
      </c>
    </row>
    <row r="91" spans="9:12" s="1" customFormat="1">
      <c r="I91" s="3">
        <v>46386</v>
      </c>
      <c r="J91" s="3">
        <v>46848</v>
      </c>
      <c r="K91"/>
      <c r="L91" s="1">
        <v>45910</v>
      </c>
    </row>
    <row r="92" spans="9:12" s="1" customFormat="1">
      <c r="I92" s="3">
        <v>46387</v>
      </c>
      <c r="J92" s="3">
        <v>46884</v>
      </c>
      <c r="K92"/>
      <c r="L92" s="1">
        <v>45911</v>
      </c>
    </row>
    <row r="93" spans="9:12" s="1" customFormat="1">
      <c r="I93" s="3">
        <v>46388</v>
      </c>
      <c r="J93" s="3">
        <v>46891</v>
      </c>
      <c r="K93"/>
      <c r="L93" s="1">
        <v>45937</v>
      </c>
    </row>
    <row r="94" spans="9:12" s="1" customFormat="1">
      <c r="I94" s="3">
        <v>46391</v>
      </c>
      <c r="J94" s="3">
        <v>46912</v>
      </c>
      <c r="K94"/>
      <c r="L94" s="1">
        <v>45938</v>
      </c>
    </row>
    <row r="95" spans="9:12" s="1" customFormat="1">
      <c r="I95" s="3">
        <v>46392</v>
      </c>
      <c r="J95" s="3">
        <v>46919</v>
      </c>
      <c r="K95"/>
      <c r="L95" s="1">
        <v>45939</v>
      </c>
    </row>
    <row r="96" spans="9:12" s="1" customFormat="1">
      <c r="I96" s="3">
        <v>46471</v>
      </c>
      <c r="J96" s="3">
        <v>46939</v>
      </c>
      <c r="K96"/>
      <c r="L96" s="1">
        <v>45944</v>
      </c>
    </row>
    <row r="97" spans="9:12" s="1" customFormat="1">
      <c r="I97" s="3">
        <v>46472</v>
      </c>
      <c r="J97" s="3">
        <v>46946</v>
      </c>
      <c r="K97"/>
      <c r="L97" s="1">
        <v>45945</v>
      </c>
    </row>
    <row r="98" spans="9:12" s="1" customFormat="1">
      <c r="I98" s="3">
        <v>46475</v>
      </c>
      <c r="J98" s="3">
        <v>46967</v>
      </c>
      <c r="K98"/>
      <c r="L98" s="1">
        <v>45965</v>
      </c>
    </row>
    <row r="99" spans="9:12" s="1" customFormat="1">
      <c r="I99" s="3">
        <v>46476</v>
      </c>
      <c r="J99" s="3">
        <v>46974</v>
      </c>
      <c r="K99"/>
      <c r="L99" s="1">
        <v>45966</v>
      </c>
    </row>
    <row r="100" spans="9:12" s="1" customFormat="1">
      <c r="I100" s="3">
        <v>46477</v>
      </c>
      <c r="J100" s="3">
        <v>46996</v>
      </c>
      <c r="K100"/>
      <c r="L100" s="1">
        <v>45972</v>
      </c>
    </row>
    <row r="101" spans="9:12" s="1" customFormat="1">
      <c r="I101" s="3">
        <v>46510</v>
      </c>
      <c r="J101" s="3">
        <v>47003</v>
      </c>
      <c r="K101"/>
      <c r="L101" s="1">
        <v>45973</v>
      </c>
    </row>
    <row r="102" spans="9:12" s="1" customFormat="1">
      <c r="I102" s="3">
        <v>46538</v>
      </c>
      <c r="J102" s="3">
        <v>47030</v>
      </c>
      <c r="K102"/>
      <c r="L102" s="1">
        <v>45974</v>
      </c>
    </row>
    <row r="103" spans="9:12" s="1" customFormat="1">
      <c r="I103" s="3">
        <v>46629</v>
      </c>
      <c r="J103" s="3">
        <v>47037</v>
      </c>
      <c r="K103"/>
      <c r="L103" s="1">
        <v>45993</v>
      </c>
    </row>
    <row r="104" spans="9:12" s="1" customFormat="1">
      <c r="I104" s="3">
        <v>46744</v>
      </c>
      <c r="J104" s="3">
        <v>47058</v>
      </c>
      <c r="K104"/>
      <c r="L104" s="1">
        <v>45994</v>
      </c>
    </row>
    <row r="105" spans="9:12" s="1" customFormat="1">
      <c r="I105" s="3">
        <v>46745</v>
      </c>
      <c r="J105" s="3">
        <v>47065</v>
      </c>
      <c r="K105"/>
      <c r="L105" s="1">
        <v>45995</v>
      </c>
    </row>
    <row r="106" spans="9:12" s="1" customFormat="1">
      <c r="I106" s="3">
        <v>46748</v>
      </c>
      <c r="J106" s="3">
        <v>47086</v>
      </c>
      <c r="K106"/>
      <c r="L106" s="1">
        <v>46000</v>
      </c>
    </row>
    <row r="107" spans="9:12" s="1" customFormat="1">
      <c r="I107" s="3">
        <v>46749</v>
      </c>
      <c r="J107" s="3">
        <v>47093</v>
      </c>
      <c r="K107"/>
      <c r="L107" s="1">
        <v>46001</v>
      </c>
    </row>
    <row r="108" spans="9:12" s="1" customFormat="1">
      <c r="I108" s="3">
        <v>46750</v>
      </c>
      <c r="J108" s="3"/>
      <c r="K108"/>
      <c r="L108" s="1">
        <v>46028</v>
      </c>
    </row>
    <row r="109" spans="9:12" s="1" customFormat="1">
      <c r="I109" s="3">
        <v>46751</v>
      </c>
      <c r="J109" s="3"/>
      <c r="K109"/>
      <c r="L109" s="1">
        <v>46029</v>
      </c>
    </row>
    <row r="110" spans="9:12" s="1" customFormat="1">
      <c r="I110" s="3">
        <v>46752</v>
      </c>
      <c r="J110" s="3"/>
      <c r="K110"/>
      <c r="L110" s="1">
        <v>46030</v>
      </c>
    </row>
    <row r="111" spans="9:12" s="1" customFormat="1">
      <c r="I111" s="3">
        <v>46755</v>
      </c>
      <c r="J111" s="3"/>
      <c r="K111"/>
      <c r="L111" s="1">
        <v>46035</v>
      </c>
    </row>
    <row r="112" spans="9:12" s="1" customFormat="1">
      <c r="I112" s="3">
        <v>46756</v>
      </c>
      <c r="J112" s="3"/>
      <c r="K112"/>
      <c r="L112" s="1">
        <v>46036</v>
      </c>
    </row>
    <row r="113" spans="9:12" s="1" customFormat="1">
      <c r="I113" s="3">
        <v>46757</v>
      </c>
      <c r="J113" s="3"/>
      <c r="L113" s="1">
        <v>46056</v>
      </c>
    </row>
    <row r="114" spans="9:12" s="1" customFormat="1">
      <c r="I114" s="3">
        <v>46855</v>
      </c>
      <c r="J114"/>
      <c r="L114" s="1">
        <v>46057</v>
      </c>
    </row>
    <row r="115" spans="9:12" s="1" customFormat="1">
      <c r="I115" s="3">
        <v>46856</v>
      </c>
      <c r="J115"/>
      <c r="L115" s="1">
        <v>46063</v>
      </c>
    </row>
    <row r="116" spans="9:12" s="1" customFormat="1">
      <c r="I116" s="3">
        <v>46857</v>
      </c>
      <c r="J116"/>
      <c r="L116" s="1">
        <v>46064</v>
      </c>
    </row>
    <row r="117" spans="9:12" s="1" customFormat="1">
      <c r="I117" s="3">
        <v>46860</v>
      </c>
      <c r="L117" s="1">
        <v>46065</v>
      </c>
    </row>
    <row r="118" spans="9:12" s="1" customFormat="1">
      <c r="I118" s="3">
        <v>46861</v>
      </c>
      <c r="L118" s="1">
        <v>46084</v>
      </c>
    </row>
    <row r="119" spans="9:12" s="1" customFormat="1">
      <c r="I119" s="3">
        <v>46874</v>
      </c>
      <c r="L119" s="1">
        <v>46085</v>
      </c>
    </row>
    <row r="120" spans="9:12" s="1" customFormat="1">
      <c r="I120" s="3">
        <v>46902</v>
      </c>
      <c r="L120" s="1">
        <v>46086</v>
      </c>
    </row>
    <row r="121" spans="9:12" s="1" customFormat="1">
      <c r="I121" s="3">
        <v>46993</v>
      </c>
      <c r="L121" s="1">
        <v>46091</v>
      </c>
    </row>
    <row r="122" spans="9:12" s="1" customFormat="1">
      <c r="I122" s="3">
        <v>47108</v>
      </c>
      <c r="L122" s="1">
        <v>46092</v>
      </c>
    </row>
    <row r="123" spans="9:12" s="1" customFormat="1">
      <c r="I123" s="3">
        <v>47109</v>
      </c>
      <c r="L123" s="1">
        <v>46120</v>
      </c>
    </row>
    <row r="124" spans="9:12" s="1" customFormat="1">
      <c r="I124" s="3">
        <v>47112</v>
      </c>
      <c r="L124" s="1">
        <v>46121</v>
      </c>
    </row>
    <row r="125" spans="9:12" s="1" customFormat="1">
      <c r="I125" s="3">
        <v>47113</v>
      </c>
      <c r="L125" s="1">
        <v>46126</v>
      </c>
    </row>
    <row r="126" spans="9:12" s="1" customFormat="1">
      <c r="I126" s="3">
        <v>47114</v>
      </c>
      <c r="L126" s="1">
        <v>46127</v>
      </c>
    </row>
    <row r="127" spans="9:12" s="1" customFormat="1">
      <c r="I127" s="3">
        <v>47115</v>
      </c>
      <c r="L127" s="1">
        <v>46128</v>
      </c>
    </row>
    <row r="128" spans="9:12" s="1" customFormat="1">
      <c r="I128" s="3">
        <v>47116</v>
      </c>
      <c r="L128" s="1">
        <v>46147</v>
      </c>
    </row>
    <row r="129" spans="9:12" s="1" customFormat="1">
      <c r="I129" s="3">
        <v>47119</v>
      </c>
      <c r="L129" s="1">
        <v>46148</v>
      </c>
    </row>
    <row r="130" spans="9:12" s="1" customFormat="1">
      <c r="I130" s="3">
        <v>47120</v>
      </c>
      <c r="L130" s="1">
        <v>46149</v>
      </c>
    </row>
    <row r="131" spans="9:12" s="1" customFormat="1">
      <c r="I131" s="3">
        <v>47121</v>
      </c>
      <c r="L131" s="1">
        <v>46154</v>
      </c>
    </row>
    <row r="132" spans="9:12" s="1" customFormat="1">
      <c r="I132" s="3">
        <v>47205</v>
      </c>
      <c r="L132" s="1">
        <v>46155</v>
      </c>
    </row>
    <row r="133" spans="9:12" s="1" customFormat="1">
      <c r="I133" s="3">
        <v>47206</v>
      </c>
      <c r="L133" s="1">
        <v>46182</v>
      </c>
    </row>
    <row r="134" spans="9:12" s="1" customFormat="1">
      <c r="I134" s="3">
        <v>47207</v>
      </c>
      <c r="L134" s="1">
        <v>46183</v>
      </c>
    </row>
    <row r="135" spans="9:12" s="1" customFormat="1">
      <c r="I135" s="3">
        <v>47210</v>
      </c>
      <c r="L135" s="1">
        <v>46189</v>
      </c>
    </row>
    <row r="136" spans="9:12" s="1" customFormat="1">
      <c r="I136" s="3">
        <v>47180</v>
      </c>
      <c r="L136" s="1">
        <v>46190</v>
      </c>
    </row>
    <row r="137" spans="9:12" s="1" customFormat="1">
      <c r="I137" s="3">
        <v>47245</v>
      </c>
      <c r="L137" s="1">
        <v>46191</v>
      </c>
    </row>
    <row r="138" spans="9:12" s="1" customFormat="1">
      <c r="I138" s="3">
        <v>47266</v>
      </c>
      <c r="L138" s="1">
        <v>46210</v>
      </c>
    </row>
    <row r="139" spans="9:12" s="1" customFormat="1">
      <c r="I139" s="3">
        <v>47357</v>
      </c>
      <c r="L139" s="1">
        <v>46211</v>
      </c>
    </row>
    <row r="140" spans="9:12" s="1" customFormat="1">
      <c r="I140" s="3">
        <v>47476</v>
      </c>
      <c r="L140" s="1">
        <v>46212</v>
      </c>
    </row>
    <row r="141" spans="9:12" s="1" customFormat="1">
      <c r="I141" s="3">
        <v>47477</v>
      </c>
      <c r="L141" s="1">
        <v>46217</v>
      </c>
    </row>
    <row r="142" spans="9:12" s="1" customFormat="1">
      <c r="I142" s="3">
        <v>47478</v>
      </c>
      <c r="L142" s="1">
        <v>46218</v>
      </c>
    </row>
    <row r="143" spans="9:12" s="1" customFormat="1">
      <c r="I143" s="3">
        <v>47479</v>
      </c>
      <c r="L143" s="1">
        <v>46238</v>
      </c>
    </row>
    <row r="144" spans="9:12" s="1" customFormat="1">
      <c r="I144" s="3">
        <v>47480</v>
      </c>
      <c r="L144" s="1">
        <v>46239</v>
      </c>
    </row>
    <row r="145" spans="9:12" s="1" customFormat="1">
      <c r="I145" s="3">
        <v>47483</v>
      </c>
      <c r="L145" s="1">
        <v>46245</v>
      </c>
    </row>
    <row r="146" spans="9:12" s="1" customFormat="1">
      <c r="I146" s="3">
        <v>47484</v>
      </c>
      <c r="L146" s="1">
        <v>46246</v>
      </c>
    </row>
    <row r="147" spans="9:12" s="1" customFormat="1">
      <c r="I147" s="3">
        <v>47485</v>
      </c>
      <c r="L147" s="1">
        <v>46247</v>
      </c>
    </row>
    <row r="148" spans="9:12" s="1" customFormat="1">
      <c r="I148" s="3">
        <v>47486</v>
      </c>
      <c r="L148" s="1">
        <v>46273</v>
      </c>
    </row>
    <row r="149" spans="9:12" s="1" customFormat="1">
      <c r="I149" s="3">
        <v>47487</v>
      </c>
      <c r="L149" s="1">
        <v>46274</v>
      </c>
    </row>
    <row r="150" spans="9:12" s="1" customFormat="1">
      <c r="I150" s="3">
        <v>47590</v>
      </c>
      <c r="L150" s="1">
        <v>46275</v>
      </c>
    </row>
    <row r="151" spans="9:12" s="1" customFormat="1">
      <c r="I151" s="3">
        <v>47591</v>
      </c>
      <c r="L151" s="1">
        <v>46280</v>
      </c>
    </row>
    <row r="152" spans="9:12" s="1" customFormat="1">
      <c r="I152" s="3">
        <v>47592</v>
      </c>
      <c r="L152" s="1">
        <v>46281</v>
      </c>
    </row>
    <row r="153" spans="9:12" s="1" customFormat="1">
      <c r="I153" s="3">
        <v>47595</v>
      </c>
      <c r="L153" s="1">
        <v>46301</v>
      </c>
    </row>
    <row r="154" spans="9:12" s="1" customFormat="1">
      <c r="I154" s="3">
        <v>47596</v>
      </c>
      <c r="L154" s="1">
        <v>46302</v>
      </c>
    </row>
    <row r="155" spans="9:12" s="1" customFormat="1">
      <c r="I155" s="3">
        <v>47609</v>
      </c>
      <c r="L155" s="1">
        <v>46308</v>
      </c>
    </row>
    <row r="156" spans="9:12" s="1" customFormat="1">
      <c r="I156" s="3">
        <v>47630</v>
      </c>
      <c r="L156" s="1">
        <v>46309</v>
      </c>
    </row>
    <row r="157" spans="9:12" s="1" customFormat="1">
      <c r="I157" s="3">
        <v>47721</v>
      </c>
      <c r="L157" s="1">
        <v>46310</v>
      </c>
    </row>
    <row r="158" spans="9:12" s="1" customFormat="1">
      <c r="I158" s="3">
        <v>47840</v>
      </c>
      <c r="L158" s="1">
        <v>46329</v>
      </c>
    </row>
    <row r="159" spans="9:12" s="1" customFormat="1">
      <c r="I159" s="3">
        <v>47841</v>
      </c>
      <c r="L159" s="1">
        <v>46330</v>
      </c>
    </row>
    <row r="160" spans="9:12" s="1" customFormat="1">
      <c r="I160" s="3">
        <v>47842</v>
      </c>
      <c r="L160" s="1">
        <v>46331</v>
      </c>
    </row>
    <row r="161" spans="9:12" s="1" customFormat="1">
      <c r="I161" s="3">
        <v>47843</v>
      </c>
      <c r="L161" s="1">
        <v>46337</v>
      </c>
    </row>
    <row r="162" spans="9:12" s="1" customFormat="1">
      <c r="I162" s="3">
        <v>47844</v>
      </c>
      <c r="L162" s="1">
        <v>46357</v>
      </c>
    </row>
    <row r="163" spans="9:12" s="1" customFormat="1">
      <c r="I163" s="3">
        <v>47847</v>
      </c>
      <c r="L163" s="1">
        <v>46358</v>
      </c>
    </row>
    <row r="164" spans="9:12" s="1" customFormat="1">
      <c r="I164" s="3">
        <v>47848</v>
      </c>
      <c r="L164" s="1">
        <v>46364</v>
      </c>
    </row>
    <row r="165" spans="9:12" s="1" customFormat="1">
      <c r="I165" s="3">
        <v>47849</v>
      </c>
      <c r="L165" s="1">
        <v>46365</v>
      </c>
    </row>
    <row r="166" spans="9:12" s="1" customFormat="1">
      <c r="I166" s="3">
        <v>47850</v>
      </c>
      <c r="L166" s="1">
        <v>46366</v>
      </c>
    </row>
    <row r="167" spans="9:12">
      <c r="I167" s="3">
        <v>47851</v>
      </c>
      <c r="J167" s="1"/>
    </row>
    <row r="168" spans="9:12">
      <c r="J168" s="1"/>
    </row>
    <row r="169" spans="9:12">
      <c r="J169" s="1"/>
    </row>
    <row r="170" spans="9:12">
      <c r="J170" s="1"/>
    </row>
  </sheetData>
  <sheetProtection algorithmName="SHA-512" hashValue="4VuaTkSnpfE+ORbHmKKRXD+9H9JekPWlTIpHuZYf8SeALASjMk/0yqfqO09XjOicWhmEJbByVAudnmIB9ibrDw==" saltValue="oUxxcNlZLUiVoTP+D/wEPQ==" spinCount="100000" sheet="1" objects="1" scenarios="1" selectLockedCells="1"/>
  <mergeCells count="4">
    <mergeCell ref="B1:H1"/>
    <mergeCell ref="B6:H17"/>
    <mergeCell ref="B18:H21"/>
    <mergeCell ref="B22:H22"/>
  </mergeCells>
  <dataValidations count="1">
    <dataValidation type="list" allowBlank="1" showInputMessage="1" showErrorMessage="1" sqref="H3:H4" xr:uid="{46A0A06B-E02B-44C2-B0FB-BABE79785ABC}">
      <formula1>$J$4:$J$108</formula1>
    </dataValidation>
  </dataValidations>
  <hyperlinks>
    <hyperlink ref="B22" r:id="rId1" display="https://www.nice.org.uk/process/pmg9/chapter/foreword" xr:uid="{CA136D71-2989-45E3-BB0D-5DC99AD8BE6B}"/>
  </hyperlinks>
  <pageMargins left="0.7" right="0.7" top="0.75" bottom="0.75" header="0.3" footer="0.3"/>
  <pageSetup paperSize="9" orientation="portrait" verticalDpi="0"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0076C7B467E54CBA850A724F9F4E9D" ma:contentTypeVersion="16" ma:contentTypeDescription="Create a new document." ma:contentTypeScope="" ma:versionID="5122c35149dc61cee48011ef2f4aa1d6">
  <xsd:schema xmlns:xsd="http://www.w3.org/2001/XMLSchema" xmlns:xs="http://www.w3.org/2001/XMLSchema" xmlns:p="http://schemas.microsoft.com/office/2006/metadata/properties" xmlns:ns2="08839cfa-8711-4fd9-90f3-27ce84caab68" xmlns:ns3="17345dba-8602-47ca-996a-89d155384ad0" xmlns:ns4="0eb656aa-4e79-4e95-9076-bc119a23e0cc" targetNamespace="http://schemas.microsoft.com/office/2006/metadata/properties" ma:root="true" ma:fieldsID="bd8e2cab9256b1b3cdfb91197055aeb0" ns2:_="" ns3:_="" ns4:_="">
    <xsd:import namespace="08839cfa-8711-4fd9-90f3-27ce84caab68"/>
    <xsd:import namespace="17345dba-8602-47ca-996a-89d155384ad0"/>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4:TaxCatchAll"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839cfa-8711-4fd9-90f3-27ce84caab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345dba-8602-47ca-996a-89d155384ad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6c08a8a-d913-4920-81a5-60cf4459400c}" ma:internalName="TaxCatchAll" ma:showField="CatchAllData" ma:web="17345dba-8602-47ca-996a-89d155384a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8839cfa-8711-4fd9-90f3-27ce84caab68">
      <Terms xmlns="http://schemas.microsoft.com/office/infopath/2007/PartnerControls"/>
    </lcf76f155ced4ddcb4097134ff3c332f>
    <TaxCatchAll xmlns="0eb656aa-4e79-4e95-9076-bc119a23e0cc" xsi:nil="true"/>
    <SharedWithUsers xmlns="17345dba-8602-47ca-996a-89d155384ad0">
      <UserInfo>
        <DisplayName>Laura Kelly</DisplayName>
        <AccountId>23</AccountId>
        <AccountType/>
      </UserInfo>
      <UserInfo>
        <DisplayName>Cathryn Hall</DisplayName>
        <AccountId>27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7E245E-B4FD-424E-BBA9-944B67CC171E}"/>
</file>

<file path=customXml/itemProps2.xml><?xml version="1.0" encoding="utf-8"?>
<ds:datastoreItem xmlns:ds="http://schemas.openxmlformats.org/officeDocument/2006/customXml" ds:itemID="{201C6A5B-8E99-4D63-8AAA-75D5940E69AB}"/>
</file>

<file path=customXml/itemProps3.xml><?xml version="1.0" encoding="utf-8"?>
<ds:datastoreItem xmlns:ds="http://schemas.openxmlformats.org/officeDocument/2006/customXml" ds:itemID="{636AA0A1-660F-4F5A-9679-D4BB70D7331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Kelly</dc:creator>
  <cp:keywords/>
  <dc:description/>
  <cp:lastModifiedBy/>
  <cp:revision/>
  <dcterms:created xsi:type="dcterms:W3CDTF">2024-04-11T13:57:02Z</dcterms:created>
  <dcterms:modified xsi:type="dcterms:W3CDTF">2025-09-24T09:51:32Z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0x010100770076C7B467E54CBA850A724F9F4E9D</vt:lpwstr>
  </property>
  <property fmtid="{D5CDD505-2E9C-101B-9397-08002B2CF9AE}" pid="3" name="MSIP_Label_7d1b8f3c-4f48-4f65-b14b-254946c2d7e8_Enabled">
    <vt:lpwstr>true</vt:lpwstr>
  </property>
  <property fmtid="{D5CDD505-2E9C-101B-9397-08002B2CF9AE}" pid="4" name="MSIP_Label_7d1b8f3c-4f48-4f65-b14b-254946c2d7e8_SetDate">
    <vt:lpwstr>2024-04-22T12:32:04Z</vt:lpwstr>
  </property>
  <property fmtid="{D5CDD505-2E9C-101B-9397-08002B2CF9AE}" pid="5" name="MSIP_Label_7d1b8f3c-4f48-4f65-b14b-254946c2d7e8_Method">
    <vt:lpwstr>Privileged</vt:lpwstr>
  </property>
  <property fmtid="{D5CDD505-2E9C-101B-9397-08002B2CF9AE}" pid="6" name="MSIP_Label_7d1b8f3c-4f48-4f65-b14b-254946c2d7e8_Name">
    <vt:lpwstr>OFFICIAL-SENSITIVE</vt:lpwstr>
  </property>
  <property fmtid="{D5CDD505-2E9C-101B-9397-08002B2CF9AE}" pid="7" name="MSIP_Label_7d1b8f3c-4f48-4f65-b14b-254946c2d7e8_SiteId">
    <vt:lpwstr>6030f479-b342-472d-a5dd-740ff7538de9</vt:lpwstr>
  </property>
  <property fmtid="{D5CDD505-2E9C-101B-9397-08002B2CF9AE}" pid="8" name="MSIP_Label_7d1b8f3c-4f48-4f65-b14b-254946c2d7e8_ActionId">
    <vt:lpwstr>df3f54ff-cdef-4e16-8afa-e0a645405f05</vt:lpwstr>
  </property>
  <property fmtid="{D5CDD505-2E9C-101B-9397-08002B2CF9AE}" pid="9" name="MSIP_Label_7d1b8f3c-4f48-4f65-b14b-254946c2d7e8_ContentBits">
    <vt:lpwstr>0</vt:lpwstr>
  </property>
  <property fmtid="{D5CDD505-2E9C-101B-9397-08002B2CF9AE}" pid="10" name="SharedWithUsers">
    <vt:lpwstr>23;#Laura Kelly;#27;#Cathryn Hall</vt:lpwstr>
  </property>
  <property fmtid="{D5CDD505-2E9C-101B-9397-08002B2CF9AE}" pid="11" name="MediaServiceImageTags">
    <vt:lpwstr/>
  </property>
</Properties>
</file>